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REPASKO\Desktop\"/>
    </mc:Choice>
  </mc:AlternateContent>
  <workbookProtection workbookAlgorithmName="SHA-512" workbookHashValue="vQMP/wuMa7a6xZwOpKy63OEp/HtIEwK894pUhM+sQDg=" workbookSaltValue="DVLqpXoJs/P2h1DgHTdfyA==" workbookSpinCount="100000" lockStructure="1"/>
  <bookViews>
    <workbookView xWindow="0" yWindow="0" windowWidth="28800" windowHeight="12330" tabRatio="920" activeTab="5"/>
  </bookViews>
  <sheets>
    <sheet name="мониторинг СДУ" sheetId="1" r:id="rId1"/>
    <sheet name="мониторинг опр.нужд. в СДУ" sheetId="2" r:id="rId2"/>
    <sheet name="межвед. взаимод. в рамках СДУ" sheetId="3" r:id="rId3"/>
    <sheet name="мониторинг старшее поколение" sheetId="4" r:id="rId4"/>
    <sheet name="социальные технологии Ф1" sheetId="5" r:id="rId5"/>
    <sheet name="социальные технологии Ф2" sheetId="6" r:id="rId6"/>
    <sheet name="стационарозамещающие тех. Ф1" sheetId="7" r:id="rId7"/>
    <sheet name="стационарозамещающие тех. Ф2" sheetId="8" r:id="rId8"/>
  </sheets>
  <calcPr calcId="162913"/>
</workbook>
</file>

<file path=xl/calcChain.xml><?xml version="1.0" encoding="utf-8"?>
<calcChain xmlns="http://schemas.openxmlformats.org/spreadsheetml/2006/main">
  <c r="D8" i="1" l="1"/>
  <c r="E8" i="1"/>
  <c r="F8" i="1"/>
  <c r="K8" i="1"/>
  <c r="W8" i="1"/>
  <c r="AF8" i="1"/>
  <c r="AX8" i="1"/>
  <c r="BI8" i="1"/>
  <c r="D6" i="2"/>
  <c r="G5" i="3"/>
  <c r="C6" i="4"/>
  <c r="M6" i="4"/>
  <c r="R6" i="4"/>
  <c r="X6" i="4"/>
  <c r="D6" i="5"/>
  <c r="G6" i="5"/>
  <c r="D7" i="5"/>
  <c r="G7" i="5"/>
  <c r="D8" i="5"/>
  <c r="G8" i="5"/>
  <c r="D9" i="5"/>
  <c r="G9" i="5"/>
  <c r="D10" i="5"/>
  <c r="G10" i="5"/>
  <c r="D11" i="5"/>
  <c r="G11" i="5"/>
  <c r="D12" i="5"/>
  <c r="G12" i="5"/>
  <c r="G6" i="8"/>
  <c r="D6" i="8"/>
  <c r="G14" i="7"/>
  <c r="D14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7" i="6"/>
  <c r="D7" i="6"/>
  <c r="G6" i="6"/>
  <c r="D6" i="6"/>
  <c r="C8" i="1" l="1"/>
  <c r="J8" i="1" s="1"/>
</calcChain>
</file>

<file path=xl/sharedStrings.xml><?xml version="1.0" encoding="utf-8"?>
<sst xmlns="http://schemas.openxmlformats.org/spreadsheetml/2006/main" count="300" uniqueCount="231">
  <si>
    <t>№ п\п</t>
  </si>
  <si>
    <t xml:space="preserve">Наименование муниципального образования Новосибирской области </t>
  </si>
  <si>
    <t>Количество лиц, отказавшихся от социального обслуживания, чел.: за период 2020-2025</t>
  </si>
  <si>
    <t xml:space="preserve">Целевой показатель охвата социальным пакетом, чел. </t>
  </si>
  <si>
    <t xml:space="preserve">Количество дней предоставления социального пакета </t>
  </si>
  <si>
    <t>Количество помощников по уходу </t>
  </si>
  <si>
    <t>Численность граждан, прошедших обучение  по пользованию ТСР (с нарастающим итогом с 01.01.2025) </t>
  </si>
  <si>
    <t>Организация работ в рамках СДУ</t>
  </si>
  <si>
    <t>всего, в том числе:</t>
  </si>
  <si>
    <t>на надомном обслуживании (социальные работники, помощники по уходу)</t>
  </si>
  <si>
    <t>на стационарном обслуживании (отделение милосердия)</t>
  </si>
  <si>
    <t>надомная форма обслуживания</t>
  </si>
  <si>
    <t>Школа ухода (с нарастающим итогом с 01.01.2025)</t>
  </si>
  <si>
    <t>Пункты проката (с нарастающим итогом с 01.01.2025)</t>
  </si>
  <si>
    <t>всего в том числе:</t>
  </si>
  <si>
    <t>инвалиды, не достигшие пенсионного возраста (от18 лет)</t>
  </si>
  <si>
    <t>инвалиды пенсионного возраста</t>
  </si>
  <si>
    <t>пенсионеры</t>
  </si>
  <si>
    <t>всего численность граждан, получающих социальный пакет долговременного ухода:</t>
  </si>
  <si>
    <t>кол-во граждан     3 уровня нуждаемости, чел.</t>
  </si>
  <si>
    <t>кол-во граждан  2 уровня нуждаемости, чел.</t>
  </si>
  <si>
    <t>кол-во граждан  1 уровня нуждаемости, чел.</t>
  </si>
  <si>
    <t>5 дней</t>
  </si>
  <si>
    <t>6 дней</t>
  </si>
  <si>
    <t>7 дней (ежедневно)</t>
  </si>
  <si>
    <t>кол-во  утвержденных штатных единиц</t>
  </si>
  <si>
    <t>человек</t>
  </si>
  <si>
    <t>кол-во фактически занятых штатных единиц</t>
  </si>
  <si>
    <t>кол-во работающих 5 дней в неделю, чел.</t>
  </si>
  <si>
    <t>кол-во работающих 6 дней в неделю, чел.</t>
  </si>
  <si>
    <t>кол-во  в сменном графике,чел.</t>
  </si>
  <si>
    <t xml:space="preserve">кол-во работающих по иному графику, чел. </t>
  </si>
  <si>
    <t>кол-во "выходного дня", чел.</t>
  </si>
  <si>
    <t>всего граждан:</t>
  </si>
  <si>
    <t xml:space="preserve"> из них </t>
  </si>
  <si>
    <t>1 уровень нуждаемости</t>
  </si>
  <si>
    <t>из них, имеющих группу инвалидности</t>
  </si>
  <si>
    <t>2 уровень нуждаемости</t>
  </si>
  <si>
    <t>3 уровень нуждаемости</t>
  </si>
  <si>
    <t>всего трудоустроенных родственников:</t>
  </si>
  <si>
    <t>из них</t>
  </si>
  <si>
    <t>сохранивших работу</t>
  </si>
  <si>
    <t>всего трудоустроенных родственников</t>
  </si>
  <si>
    <t>в том числе, кол-во родственников трудоустроенных помощниками по уходу</t>
  </si>
  <si>
    <t>сотрудники организации социального обслуживания, осуществляющие уход за гражданами:</t>
  </si>
  <si>
    <t>родственники и иные лица, осуществляющие уход за гражданами:</t>
  </si>
  <si>
    <t>граждане, нуждающиеся в постороннем уходе</t>
  </si>
  <si>
    <t>кол-во человек, получивших технические средства реабилитации (с нарастающим итогом с 01.01.2025)</t>
  </si>
  <si>
    <t>кол-во выданных технических средств реабилитации</t>
  </si>
  <si>
    <t>кол-во экспертов по оценке нуждаемости</t>
  </si>
  <si>
    <t>кол-во организаторов ухода</t>
  </si>
  <si>
    <t>2/2</t>
  </si>
  <si>
    <t>3/3</t>
  </si>
  <si>
    <t>5/2</t>
  </si>
  <si>
    <t>I</t>
  </si>
  <si>
    <t>II</t>
  </si>
  <si>
    <t>III</t>
  </si>
  <si>
    <t>кол-во одиноко проживающих граждан</t>
  </si>
  <si>
    <t>кол-во участников СВО</t>
  </si>
  <si>
    <t>всего</t>
  </si>
  <si>
    <t xml:space="preserve">в том числе, являющиеся инвалидами с детства
</t>
  </si>
  <si>
    <t>в том числе, являющиеся инвалидами с детства</t>
  </si>
  <si>
    <t>трудоустроенных в организациях социального обслуживания</t>
  </si>
  <si>
    <t>кол-во родственников трудоустроенных помощниками по уходу</t>
  </si>
  <si>
    <t xml:space="preserve">трудоустроенных в иные организации </t>
  </si>
  <si>
    <t>информация об умерших, выбывших</t>
  </si>
  <si>
    <r>
      <rPr>
        <b/>
        <sz val="11"/>
        <rFont val="Times New Roman"/>
        <family val="1"/>
        <charset val="204"/>
      </rPr>
      <t xml:space="preserve">СЕРЫЙ ЦВЕТ УКАЗЫВАЕТ, ЧТО В ДАННЫХ КОЛОНКАХ УСТАНОВЛЕНА ФОРМУЛА. </t>
    </r>
    <r>
      <rPr>
        <b/>
        <sz val="11"/>
        <color indexed="2"/>
        <rFont val="Times New Roman"/>
        <family val="1"/>
        <charset val="204"/>
      </rPr>
      <t>В ЭТИ КОЛОНКИ ДАННЫЕ НЕ ВНОСЯТЬСЯ!</t>
    </r>
  </si>
  <si>
    <r>
      <rPr>
        <b/>
        <sz val="14"/>
        <rFont val="Times New Roman"/>
        <family val="1"/>
        <charset val="204"/>
      </rPr>
      <t xml:space="preserve">ЦЕЛЕВОЙ ПОКАЗАТЕЛЬ В КОЛОНКАХ </t>
    </r>
    <r>
      <rPr>
        <b/>
        <sz val="14"/>
        <color indexed="2"/>
        <rFont val="Times New Roman"/>
        <family val="1"/>
        <charset val="204"/>
      </rPr>
      <t xml:space="preserve">12-15 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2"/>
        <rFont val="Times New Roman"/>
        <family val="1"/>
        <charset val="204"/>
      </rPr>
      <t>НЕ МЕНЯЕТСЯ!</t>
    </r>
  </si>
  <si>
    <t>Распределение  по определению нуждаемости (чел.) КОЛИЧЕСТВО ГРАЖДАН ПРОШЕДШИХ ОПРЕДЕЛЕНИЕ НУЖДАЕМОСТИ (С УЧЕТОМ ПОВТОРНЫХ, без задвоения!!!), без учета умерших, выбывших. НАДОМНАЯ ФОРМА:</t>
  </si>
  <si>
    <t>Распределение по  определению нуждаемости (чел.) КОЛИЧЕСТВО ГРАЖДАН ПРОШЕДШИХ ОПРЕДЕЛЕНИЕ НУЖДАЕМОСТИ (С УЧЕТОМ ПОВТОРНЫХ, без задвоения!!!), без учета умерших, выбывших.  СТАЦИОНАРНАЯ ФОРМА</t>
  </si>
  <si>
    <t>Всего определена нуждаемость граждан (кол-во чел.):</t>
  </si>
  <si>
    <t xml:space="preserve"> Из них повторное проведение определения нуждаемости</t>
  </si>
  <si>
    <t>Кол-во  граждан у которых улучшились уровень (на надомном) + группа (стационары) нуждаемости</t>
  </si>
  <si>
    <t>Кол-во граждан у которых ухудшились уровень (на надомном) + группа (стационары) нуждаемости</t>
  </si>
  <si>
    <t>1 группа нуждаемости (стацмонары) + граждане без уровня (на дому)</t>
  </si>
  <si>
    <t>2 группа нуждаемости (стационары) + 1 уровень нуждаемости (на дому)</t>
  </si>
  <si>
    <t>3 группа нуждаемости  (стационары) + 2 уровень нуждаемости (на дому)</t>
  </si>
  <si>
    <t>4 группа нуждаемости (стационары)+ 3 уровень нуждаемости (на дому)</t>
  </si>
  <si>
    <t>граждане без уровня</t>
  </si>
  <si>
    <t xml:space="preserve">1 уровень нуждаемости </t>
  </si>
  <si>
    <t xml:space="preserve">2 уровень нуждаемости </t>
  </si>
  <si>
    <t xml:space="preserve">3 уровень нуждаемости </t>
  </si>
  <si>
    <t>1 группа нуждаемости</t>
  </si>
  <si>
    <t>2 группа нуждаемости</t>
  </si>
  <si>
    <t>3 группа нуждаемости</t>
  </si>
  <si>
    <t>4 группа нуждаемости</t>
  </si>
  <si>
    <t xml:space="preserve"> за 2020-2024</t>
  </si>
  <si>
    <t>за 2025</t>
  </si>
  <si>
    <t>Количество вновь выявленных граждан, чел. с 01.01.2025</t>
  </si>
  <si>
    <t>Всего выявленных граждан, чел.: (с нарастающим итогом с 01.01.2025)</t>
  </si>
  <si>
    <t xml:space="preserve">из них,  </t>
  </si>
  <si>
    <t>Количество граждан, переданных из организаций социального обслуживания в:</t>
  </si>
  <si>
    <t>выявленных сотрудниками уполномоченного органа социальной защиты/учреждений социального обслуживания (подворовые обходы, обзвоны и т.д.)</t>
  </si>
  <si>
    <t>выявленных и переданных из органов здравоохранения</t>
  </si>
  <si>
    <t xml:space="preserve">выявленных и переданных из других ведомств (ФСС, органы местного самоуправления, общественные организации, ТСЖ,  МВД и др.) </t>
  </si>
  <si>
    <t>лично обратившихся или по заявлению от законного представителя за получением социальных услуги</t>
  </si>
  <si>
    <t>из них, количество граждан в отношении которых проведено определение нуждаемости чел.</t>
  </si>
  <si>
    <t>из них, количество граждан  которые отказались от проведения определения нуждаемости чел.</t>
  </si>
  <si>
    <t>из них, количество граждан поставленных на обслуживание, чел.</t>
  </si>
  <si>
    <t xml:space="preserve">из них, количество граждан которые  отказались от социального обслуживания, чел. </t>
  </si>
  <si>
    <t>из них, количество граждан , которые состоят в очереди на социальное обслуживание, чел.</t>
  </si>
  <si>
    <t>из них, количество граждан в стадии оформления документов, чел.</t>
  </si>
  <si>
    <t>медицинские организации, чел.</t>
  </si>
  <si>
    <t>ФСС, чел.</t>
  </si>
  <si>
    <t>МСЭ, чел.</t>
  </si>
  <si>
    <t>Кол-во граждан, охваченных социальными сервисами, чел.:</t>
  </si>
  <si>
    <t>Кол-во сотрудников (чел.), прошедших обучение, повышение квалификации (указать всех сотрудников, которые проходили обучение) с 01.01.2025</t>
  </si>
  <si>
    <t>из них,</t>
  </si>
  <si>
    <t>Волонтерское движение:</t>
  </si>
  <si>
    <t>Коммуникационные связи и развитие интелектуального потенциала пожилых людей:</t>
  </si>
  <si>
    <t>Организация свободного времени и культурного досуга пожилых граждан:</t>
  </si>
  <si>
    <t>Информационное сопровождение:</t>
  </si>
  <si>
    <t>Обеспечение социального сопровождения пожилых граждан, попавших в трудную жизненную ситуацию:</t>
  </si>
  <si>
    <t>Обеспечение мер по профилактике насилия в отношении граждан старшего поколения:</t>
  </si>
  <si>
    <t>«Социальное такси»</t>
  </si>
  <si>
    <t>«Патронажная служба»</t>
  </si>
  <si>
    <t xml:space="preserve">Обучение правилам здорового образа жизни граждан пожилого возраста на базе «школ здоровья, активного долголетия", «клубов здоровья»,«академии долгожительства», «групп здоровья», «универсистета третьего возраста», в том числе пропоганда здорового образа жизни, подбор индивидуальных программ физической активности. </t>
  </si>
  <si>
    <t>Социальный проект «Городская пожизненная рента»</t>
  </si>
  <si>
    <t>"Тревожная кнопка":</t>
  </si>
  <si>
    <t>Мобильная бригада</t>
  </si>
  <si>
    <t>Приемная семья</t>
  </si>
  <si>
    <t>"Социальная передышка", отпуск от ухода</t>
  </si>
  <si>
    <t>кол-во «школ здоровья, активного долголетия", «клубов здоровья»,«академии долгожительства», «групп здоровья» и др., (ед.)</t>
  </si>
  <si>
    <t>кол-во граждан, обученных в «школах здоровья, активного долголетия", «клубах здоровья»,«академии долгожительства», «группах здоровья» и др., (чел.)</t>
  </si>
  <si>
    <t>кол-во «универсистетов третьего возраста», (ед.)</t>
  </si>
  <si>
    <t>кол-во граждан, обученных в «универсистетах третьего возраста», (чел.)</t>
  </si>
  <si>
    <t>установлено "Тревожных кнопок", (ед.)</t>
  </si>
  <si>
    <t>охвачено граждан пожилого возраста, (чел.)</t>
  </si>
  <si>
    <t>кол-во организованных мобильных бригад, (ед.)</t>
  </si>
  <si>
    <t>кол-во граждан охваченных мобильными бригадами, (чел.)</t>
  </si>
  <si>
    <t>Кол-во семей</t>
  </si>
  <si>
    <t>Кол-во граждан</t>
  </si>
  <si>
    <t>эксперты по оценке нуждаемости</t>
  </si>
  <si>
    <t>организаторы ухода</t>
  </si>
  <si>
    <t>помощники по уходу</t>
  </si>
  <si>
    <t>социальные работники</t>
  </si>
  <si>
    <t>иные направления обучения в сфере социального обслуживания населения</t>
  </si>
  <si>
    <t>кол-во граждан, охваченных, волонтерским добровольческим движением, в том числе и  в рамках СДУ, (чел.)</t>
  </si>
  <si>
    <t>организовано и оснащено компьютерных классов (ед.)</t>
  </si>
  <si>
    <t>приобретено компьютеров (ед.)</t>
  </si>
  <si>
    <t>обучено пожилых людей навыкам пользования персональным компьютером и сетью Интернет (чел.)</t>
  </si>
  <si>
    <t>создано клубов (кружков) по интересам, (ед.)</t>
  </si>
  <si>
    <t>проведено праздничных мероприятий и мероприятий в связи с памятными датами (День Победы, День защитника Отечества и др.), (ед.)</t>
  </si>
  <si>
    <t>проведено физкультурно-спортивных мероприятий, (ед.)</t>
  </si>
  <si>
    <t>организация и проведение конкурсов художественной самодеятельности пожилых граждан, выставок изделий декоративно-прикладного творчества, (ед.)</t>
  </si>
  <si>
    <t>организация экскурсионно-туристических мероприятий, (ед.)</t>
  </si>
  <si>
    <t>издание информационных и методических материалов (брошюр) по различным вопросам организации социального обслуживания пожилых граждан, (ед.)</t>
  </si>
  <si>
    <t>подготовка теле- и радио сюжетов,  освещающих актуальные проблемы пожилых граждан, (ед.)</t>
  </si>
  <si>
    <t>активизация работы по социальной рекламе по проблематике пожилых людей:создано роликов, стендов, баннеров, плакатов и др., (ед.)</t>
  </si>
  <si>
    <t>проведение информационной компании с использованием СМИ и интернет ресурсов</t>
  </si>
  <si>
    <t>проведено мероприятий по социальному сопровождению, (ед.)</t>
  </si>
  <si>
    <t>кол-во проведенных мероприятий, направленных на информирование граждан старшего поколения, (ед.)</t>
  </si>
  <si>
    <t>учитываем сумму колонок 6, 28, 29,31,34,36,38</t>
  </si>
  <si>
    <t>активное долголетие</t>
  </si>
  <si>
    <t>Наименование социальной технологии</t>
  </si>
  <si>
    <t>Количество организаций, предоставляющих социальные услуги с использованием социальных технологий</t>
  </si>
  <si>
    <t xml:space="preserve">Общая численность получателей социальных услуг, охваченных данной социальной технологией (сумма граф 8,9.10,11,12,13) </t>
  </si>
  <si>
    <t>из них:</t>
  </si>
  <si>
    <t>в том числе проживающих в сельской местности (общая численность из графы 9)</t>
  </si>
  <si>
    <t>в том числе проживающих в сельской местности (общая численность из графы 8,9,10,11)</t>
  </si>
  <si>
    <t xml:space="preserve">всего (сумма граф 5,6) </t>
  </si>
  <si>
    <t>государственных</t>
  </si>
  <si>
    <t>негосударственных</t>
  </si>
  <si>
    <t>недееспособные</t>
  </si>
  <si>
    <t>старше трудоспособного возраста ( в т.ч. досрочновышедшие на пенсию, инвалиды старше 60 лет)</t>
  </si>
  <si>
    <t>инвалиды от 18 до 60 лет (дееспособные)</t>
  </si>
  <si>
    <t>граждане трудоспособного возраста</t>
  </si>
  <si>
    <t>дети, за исключением детей-инвалидов</t>
  </si>
  <si>
    <t>дети-инвалиды</t>
  </si>
  <si>
    <t>Тревожная кнопка</t>
  </si>
  <si>
    <t>Мобильные бригады</t>
  </si>
  <si>
    <t>Социальное такси</t>
  </si>
  <si>
    <t>Постинтернатное сопровождение</t>
  </si>
  <si>
    <t>Пункт проката</t>
  </si>
  <si>
    <t>Активное долголетие</t>
  </si>
  <si>
    <t>Ведение случая</t>
  </si>
  <si>
    <t xml:space="preserve">Общая численность получателей социальных услуг, охваченных данной социальной технологией (сумма граф 8,9.10,11,12) </t>
  </si>
  <si>
    <t xml:space="preserve">в том числе проживающих в сельской местности (общая численность из графы 9) </t>
  </si>
  <si>
    <t xml:space="preserve">в том числе проживающих в сельской местности (общая численность из графы 8,9,10,11) </t>
  </si>
  <si>
    <t>Описание социальной технологии</t>
  </si>
  <si>
    <t>Система идентификации человека в экстренных ситуациях</t>
  </si>
  <si>
    <t>Система идентификации человека в экстренных ситуациях посредством браслетов помощи направлена на идентификацию гражданина в ситуации, угрожающей жизни и здоровью, в целях оказания оперативной помощи</t>
  </si>
  <si>
    <t>Волонтерское движение</t>
  </si>
  <si>
    <t>Помощь пожилым гражданам и инвалидам на добровольной основе без получения вознаграждения</t>
  </si>
  <si>
    <t>Количество организаций, предоставляющих социальные Услуги помощника по уходуи посредством стационарозамещающих технологий</t>
  </si>
  <si>
    <t>Общая численность получателей социальных Услуги помощника по уходу, охваченных данной стационарозамещающей технологией (сумма граф 8,9,10,11,12)</t>
  </si>
  <si>
    <t>всего (сумма граф 5, 6)</t>
  </si>
  <si>
    <t>Услуги помощника по уходу</t>
  </si>
  <si>
    <t>Микрореабилитационный центр</t>
  </si>
  <si>
    <t>Стационар на дому</t>
  </si>
  <si>
    <t>Передышка</t>
  </si>
  <si>
    <t>Дневная занятость</t>
  </si>
  <si>
    <t>Сопровождаемое проживание</t>
  </si>
  <si>
    <t>Школа ухода</t>
  </si>
  <si>
    <t>Возмездная опека</t>
  </si>
  <si>
    <t>Наименование стационарозамещающей технологии</t>
  </si>
  <si>
    <t>Количество организаций, предоставляющих социальные услуги посредством стационарозамещающих технологий</t>
  </si>
  <si>
    <t>Общая численность получателей социальных услуг, охваченных данной стационарозамещающей технологией (сумма граф 8,9,10,11,12)</t>
  </si>
  <si>
    <t>в том числе проживающих в сельской местности (общая численность из графы 8,9,10)</t>
  </si>
  <si>
    <t>Описание стационарозамещающей технологии</t>
  </si>
  <si>
    <t>всего (сумма граф 5,6)</t>
  </si>
  <si>
    <t>Проживание граждан в специальном доме для одиноких пожилых граждан и инвалидов под  патронажем и присмотром специалистов социальных служб</t>
  </si>
  <si>
    <r>
      <t xml:space="preserve">Количество лиц, находящихся на обслуживании </t>
    </r>
    <r>
      <rPr>
        <b/>
        <u/>
        <sz val="20"/>
        <rFont val="Times New Roman"/>
        <family val="1"/>
        <charset val="204"/>
      </rPr>
      <t>на текущую дату</t>
    </r>
    <r>
      <rPr>
        <sz val="20"/>
        <rFont val="Times New Roman"/>
        <family val="1"/>
        <charset val="204"/>
      </rPr>
      <t>, чел.:</t>
    </r>
  </si>
  <si>
    <r>
      <t>Количество лиц, находящихся на обслуживании с</t>
    </r>
    <r>
      <rPr>
        <b/>
        <sz val="20"/>
        <rFont val="Times New Roman"/>
        <family val="1"/>
        <charset val="204"/>
      </rPr>
      <t xml:space="preserve"> нарастающим итогом с 01.01.2025</t>
    </r>
    <r>
      <rPr>
        <sz val="20"/>
        <rFont val="Times New Roman"/>
        <family val="1"/>
        <charset val="204"/>
      </rPr>
      <t xml:space="preserve"> (</t>
    </r>
    <r>
      <rPr>
        <u/>
        <sz val="20"/>
        <rFont val="Times New Roman"/>
        <family val="1"/>
        <charset val="204"/>
      </rPr>
      <t>с учетом умерших, выбывших</t>
    </r>
    <r>
      <rPr>
        <sz val="20"/>
        <rFont val="Times New Roman"/>
        <family val="1"/>
        <charset val="204"/>
      </rPr>
      <t>), чел.:</t>
    </r>
  </si>
  <si>
    <r>
      <t xml:space="preserve">Количество лиц, находящихся в очереди на социальное обслуживание, чел.     </t>
    </r>
    <r>
      <rPr>
        <b/>
        <sz val="20"/>
        <rFont val="Times New Roman"/>
        <family val="1"/>
        <charset val="204"/>
      </rPr>
      <t>(на текущую дату)</t>
    </r>
  </si>
  <si>
    <r>
      <t xml:space="preserve">Количество лиц, охваченных социальном пакетом долговременного ухода, чел. </t>
    </r>
    <r>
      <rPr>
        <b/>
        <sz val="20"/>
        <rFont val="Times New Roman"/>
        <family val="1"/>
        <charset val="204"/>
      </rPr>
      <t>(на текущую дату)</t>
    </r>
  </si>
  <si>
    <r>
      <t>Количество лиц, получающих услуги помощника по уходу, чел. (</t>
    </r>
    <r>
      <rPr>
        <b/>
        <sz val="20"/>
        <rFont val="Times New Roman"/>
        <family val="1"/>
        <charset val="204"/>
      </rPr>
      <t>на текущую дату)</t>
    </r>
  </si>
  <si>
    <r>
      <t xml:space="preserve">Численность родственников, осуществляющих уход за гражданами, нуждающиеся в постороннем уходе </t>
    </r>
    <r>
      <rPr>
        <b/>
        <sz val="20"/>
        <color theme="1"/>
        <rFont val="Times New Roman"/>
        <family val="1"/>
        <charset val="204"/>
      </rPr>
      <t>(на текущую дату)</t>
    </r>
  </si>
  <si>
    <r>
      <t>Численность родственников, осуществляющих уход за гражданами, нуждающиеся в постороннем уходе.</t>
    </r>
    <r>
      <rPr>
        <b/>
        <sz val="20"/>
        <color theme="1"/>
        <rFont val="Times New Roman"/>
        <family val="1"/>
        <charset val="204"/>
      </rPr>
      <t xml:space="preserve"> (с нарастающим итогом)</t>
    </r>
  </si>
  <si>
    <r>
      <t xml:space="preserve">Стационарозамещающие технологии (количество граждан, воспользовавшихся услугами) </t>
    </r>
    <r>
      <rPr>
        <b/>
        <sz val="20"/>
        <rFont val="Times New Roman"/>
        <family val="1"/>
        <charset val="204"/>
      </rPr>
      <t>с нарастающим итогом</t>
    </r>
  </si>
  <si>
    <t>Барабинский район</t>
  </si>
  <si>
    <r>
      <t xml:space="preserve">Количество лиц, в отношении которых проведено определение нуждаемости на текущую дату  в том числе умершие, выбывшие с </t>
    </r>
    <r>
      <rPr>
        <b/>
        <sz val="20"/>
        <rFont val="Times New Roman"/>
        <family val="1"/>
        <charset val="204"/>
      </rPr>
      <t>нарастающим итогом.</t>
    </r>
  </si>
  <si>
    <r>
      <t xml:space="preserve">Распределение по определению нуждаемости (чел.) КОЛИЧЕСТВО ГРАЖДАН ПРОШЕДШИХ ОПРЕДЕЛЕНИЕ НУЖДАЕМОСТИ (С УЧЕТОМ ПОВТОРНЫХ, без задвоения!!!), без учёта умерших, выбывших. </t>
    </r>
    <r>
      <rPr>
        <b/>
        <sz val="20"/>
        <rFont val="Times New Roman"/>
        <family val="1"/>
        <charset val="204"/>
      </rPr>
      <t>С нарастающим итогом</t>
    </r>
    <r>
      <rPr>
        <sz val="20"/>
        <rFont val="Times New Roman"/>
        <family val="1"/>
        <charset val="204"/>
      </rPr>
      <t>. ВСЕГО:</t>
    </r>
  </si>
  <si>
    <r>
      <t xml:space="preserve">Кол-во граждан, воспользовавшихся услугами отделения дневного пребывания, </t>
    </r>
    <r>
      <rPr>
        <sz val="20"/>
        <color indexed="2"/>
        <rFont val="Times New Roman"/>
        <family val="1"/>
        <charset val="204"/>
      </rPr>
      <t>в том числе группой дневного пребывания</t>
    </r>
  </si>
  <si>
    <r>
      <t>кол-во волонтеров, в том числе в рамках СДУ, (</t>
    </r>
    <r>
      <rPr>
        <b/>
        <sz val="20"/>
        <rFont val="Times New Roman"/>
        <family val="1"/>
        <charset val="204"/>
      </rPr>
      <t>чел.</t>
    </r>
    <r>
      <rPr>
        <sz val="20"/>
        <rFont val="Times New Roman"/>
        <family val="1"/>
        <charset val="204"/>
      </rPr>
      <t>)</t>
    </r>
  </si>
  <si>
    <r>
      <t xml:space="preserve">активизация библиотечного обслуживания, организация доставки книг на дом, обслужено </t>
    </r>
    <r>
      <rPr>
        <b/>
        <sz val="20"/>
        <rFont val="Times New Roman"/>
        <family val="1"/>
        <charset val="204"/>
      </rPr>
      <t>(чел.)</t>
    </r>
  </si>
  <si>
    <r>
      <t xml:space="preserve">привлечено к занятиям в кружках, </t>
    </r>
    <r>
      <rPr>
        <b/>
        <sz val="20"/>
        <rFont val="Times New Roman"/>
        <family val="1"/>
        <charset val="204"/>
      </rPr>
      <t>(чел.)</t>
    </r>
  </si>
  <si>
    <r>
      <t>охвачено граждан пожилого возраста физкультурно-спортивными мероприятиями, (</t>
    </r>
    <r>
      <rPr>
        <b/>
        <sz val="20"/>
        <rFont val="Times New Roman"/>
        <family val="1"/>
        <charset val="204"/>
      </rPr>
      <t>чел.</t>
    </r>
    <r>
      <rPr>
        <sz val="20"/>
        <rFont val="Times New Roman"/>
        <family val="1"/>
        <charset val="204"/>
      </rPr>
      <t>)</t>
    </r>
  </si>
  <si>
    <r>
      <t>охват граждан пожилого возраста конкурсами художественной самодеятельности, выставками, (</t>
    </r>
    <r>
      <rPr>
        <b/>
        <sz val="20"/>
        <rFont val="Times New Roman"/>
        <family val="1"/>
        <charset val="204"/>
      </rPr>
      <t>чел.</t>
    </r>
    <r>
      <rPr>
        <sz val="20"/>
        <rFont val="Times New Roman"/>
        <family val="1"/>
        <charset val="204"/>
      </rPr>
      <t>)</t>
    </r>
  </si>
  <si>
    <r>
      <t>охват пожилых граждан экскурсионно-туристическими мероприятиями, (</t>
    </r>
    <r>
      <rPr>
        <b/>
        <sz val="20"/>
        <rFont val="Times New Roman"/>
        <family val="1"/>
        <charset val="204"/>
      </rPr>
      <t>чел.</t>
    </r>
    <r>
      <rPr>
        <sz val="20"/>
        <rFont val="Times New Roman"/>
        <family val="1"/>
        <charset val="204"/>
      </rPr>
      <t>)</t>
    </r>
  </si>
  <si>
    <r>
      <t>охват пожилых граждан, (</t>
    </r>
    <r>
      <rPr>
        <b/>
        <sz val="20"/>
        <rFont val="Times New Roman"/>
        <family val="1"/>
        <charset val="204"/>
      </rPr>
      <t>чел.</t>
    </r>
    <r>
      <rPr>
        <sz val="20"/>
        <rFont val="Times New Roman"/>
        <family val="1"/>
        <charset val="204"/>
      </rPr>
      <t>)</t>
    </r>
  </si>
  <si>
    <r>
      <t>охват граждан  мероприятиями, (</t>
    </r>
    <r>
      <rPr>
        <b/>
        <sz val="20"/>
        <rFont val="Times New Roman"/>
        <family val="1"/>
        <charset val="204"/>
      </rPr>
      <t>чел.)</t>
    </r>
  </si>
  <si>
    <r>
      <t>в том числе проживающих в сельской местности (</t>
    </r>
    <r>
      <rPr>
        <b/>
        <u/>
        <sz val="20"/>
        <rFont val="Times New Roman"/>
        <family val="1"/>
        <charset val="204"/>
      </rPr>
      <t>общая численность из графы 9)</t>
    </r>
  </si>
  <si>
    <t>Мониторинг СДУ на 25.03.2025 (заполняется с нарастающим итогом)</t>
  </si>
  <si>
    <t>Мониторинг определения нуждаемости в рамках СДУ  на 25.03.2025 (заполняется на текущую дату)</t>
  </si>
  <si>
    <t>Мониторинг межведомственного взаимодействия в рамках СДУ на 25.03.2025 (заполняется с нарастающим итогом)</t>
  </si>
  <si>
    <t>Мониторинг "Старшее поколение" на 25.03.2025 (заполняется с нарастающим итогом)</t>
  </si>
  <si>
    <t>Социальные технологии/Форма1 на 25.03.2025</t>
  </si>
  <si>
    <t>Социальные технологии/Форма2 на 25.03.2025</t>
  </si>
  <si>
    <t>Стационарозамещающие технологии/Форма1  на 25.03.2025</t>
  </si>
  <si>
    <t>Стационарозамещающие технологии/Форма2 на 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</si>
</sst>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33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6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.5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indexed="2"/>
      <name val="Times New Roman"/>
      <family val="1"/>
      <charset val="204"/>
    </font>
    <font>
      <b/>
      <sz val="20"/>
      <name val="Asana"/>
    </font>
    <font>
      <b/>
      <sz val="20"/>
      <name val="Calibri"/>
      <family val="2"/>
      <charset val="204"/>
    </font>
    <font>
      <sz val="20"/>
      <color theme="1"/>
      <name val="Calibri"/>
      <family val="2"/>
      <charset val="204"/>
    </font>
    <font>
      <b/>
      <sz val="28"/>
      <name val="Times New Roman"/>
      <family val="1"/>
      <charset val="204"/>
    </font>
    <font>
      <b/>
      <sz val="28"/>
      <name val="DejaVu Serif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0" tint="-0.14999847407452621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theme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79">
    <xf numFmtId="0" fontId="0" fillId="0" borderId="0" xfId="0"/>
    <xf numFmtId="0" fontId="3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5" fillId="3" borderId="0" xfId="0" applyFont="1" applyFill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 vertical="top"/>
      <protection locked="0"/>
    </xf>
    <xf numFmtId="0" fontId="10" fillId="0" borderId="0" xfId="0" applyFont="1"/>
    <xf numFmtId="0" fontId="7" fillId="3" borderId="0" xfId="0" applyFont="1" applyFill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 vertical="top"/>
    </xf>
    <xf numFmtId="0" fontId="4" fillId="4" borderId="0" xfId="0" applyFont="1" applyFill="1" applyAlignment="1" applyProtection="1">
      <alignment horizontal="center" vertical="top" wrapText="1"/>
    </xf>
    <xf numFmtId="0" fontId="11" fillId="8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center" vertical="top"/>
      <protection locked="0"/>
    </xf>
    <xf numFmtId="0" fontId="14" fillId="3" borderId="31" xfId="0" applyFont="1" applyFill="1" applyBorder="1" applyAlignment="1" applyProtection="1">
      <alignment horizontal="center" vertical="top" wrapText="1"/>
    </xf>
    <xf numFmtId="0" fontId="16" fillId="0" borderId="0" xfId="0" applyFont="1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/>
    <xf numFmtId="0" fontId="0" fillId="0" borderId="0" xfId="0"/>
    <xf numFmtId="0" fontId="15" fillId="2" borderId="0" xfId="0" applyFont="1" applyFill="1" applyAlignment="1" applyProtection="1">
      <alignment horizontal="center" vertical="top"/>
    </xf>
    <xf numFmtId="0" fontId="15" fillId="2" borderId="0" xfId="0" applyFont="1" applyFill="1" applyAlignment="1" applyProtection="1">
      <alignment horizontal="left" vertical="top"/>
    </xf>
    <xf numFmtId="0" fontId="11" fillId="9" borderId="0" xfId="0" applyFont="1" applyFill="1" applyAlignment="1" applyProtection="1">
      <alignment horizontal="left" vertical="top" wrapText="1"/>
    </xf>
    <xf numFmtId="0" fontId="18" fillId="9" borderId="0" xfId="0" applyFont="1" applyFill="1" applyAlignment="1" applyProtection="1">
      <alignment horizontal="center" vertical="top" wrapText="1"/>
    </xf>
    <xf numFmtId="0" fontId="15" fillId="2" borderId="0" xfId="0" applyFont="1" applyFill="1" applyAlignment="1" applyProtection="1">
      <alignment horizontal="center" vertical="top"/>
      <protection locked="0"/>
    </xf>
    <xf numFmtId="0" fontId="12" fillId="0" borderId="0" xfId="0" applyFont="1" applyProtection="1">
      <protection locked="0"/>
    </xf>
    <xf numFmtId="0" fontId="10" fillId="0" borderId="0" xfId="0" applyFont="1"/>
    <xf numFmtId="0" fontId="22" fillId="2" borderId="1" xfId="0" applyFont="1" applyFill="1" applyBorder="1" applyAlignment="1" applyProtection="1">
      <alignment horizontal="center" vertical="top" wrapText="1"/>
    </xf>
    <xf numFmtId="0" fontId="25" fillId="2" borderId="1" xfId="0" applyFont="1" applyFill="1" applyBorder="1" applyAlignment="1" applyProtection="1">
      <alignment horizontal="center" vertical="top" wrapText="1"/>
    </xf>
    <xf numFmtId="0" fontId="22" fillId="2" borderId="24" xfId="0" applyFont="1" applyFill="1" applyBorder="1" applyAlignment="1" applyProtection="1">
      <alignment horizontal="center" vertical="top" wrapText="1"/>
    </xf>
    <xf numFmtId="0" fontId="22" fillId="2" borderId="21" xfId="0" applyFont="1" applyFill="1" applyBorder="1" applyAlignment="1" applyProtection="1">
      <alignment horizontal="center" vertical="top" wrapText="1"/>
    </xf>
    <xf numFmtId="0" fontId="21" fillId="2" borderId="25" xfId="0" applyFont="1" applyFill="1" applyBorder="1" applyAlignment="1" applyProtection="1">
      <alignment horizontal="center" vertical="center" wrapText="1"/>
    </xf>
    <xf numFmtId="0" fontId="21" fillId="2" borderId="26" xfId="0" applyFont="1" applyFill="1" applyBorder="1" applyAlignment="1" applyProtection="1">
      <alignment horizontal="center" vertical="center" wrapText="1"/>
    </xf>
    <xf numFmtId="0" fontId="21" fillId="4" borderId="26" xfId="0" applyFont="1" applyFill="1" applyBorder="1" applyAlignment="1" applyProtection="1">
      <alignment horizontal="center" vertical="center" wrapText="1"/>
    </xf>
    <xf numFmtId="0" fontId="21" fillId="5" borderId="26" xfId="0" applyFont="1" applyFill="1" applyBorder="1" applyAlignment="1" applyProtection="1">
      <alignment horizontal="center" vertical="center" wrapText="1"/>
    </xf>
    <xf numFmtId="0" fontId="21" fillId="6" borderId="26" xfId="0" applyFont="1" applyFill="1" applyBorder="1" applyAlignment="1" applyProtection="1">
      <alignment horizontal="center" vertical="center" wrapText="1"/>
    </xf>
    <xf numFmtId="0" fontId="21" fillId="7" borderId="26" xfId="0" applyFont="1" applyFill="1" applyBorder="1" applyAlignment="1" applyProtection="1">
      <alignment horizontal="center" vertical="center" wrapText="1"/>
    </xf>
    <xf numFmtId="0" fontId="21" fillId="4" borderId="27" xfId="0" applyFont="1" applyFill="1" applyBorder="1" applyAlignment="1" applyProtection="1">
      <alignment horizontal="center" vertical="center" wrapText="1"/>
    </xf>
    <xf numFmtId="0" fontId="21" fillId="2" borderId="28" xfId="0" applyFont="1" applyFill="1" applyBorder="1" applyAlignment="1" applyProtection="1">
      <alignment horizontal="center" vertical="center" wrapText="1"/>
    </xf>
    <xf numFmtId="0" fontId="21" fillId="4" borderId="29" xfId="0" applyFont="1" applyFill="1" applyBorder="1" applyAlignment="1" applyProtection="1">
      <alignment horizontal="center" vertical="center" wrapText="1"/>
    </xf>
    <xf numFmtId="0" fontId="21" fillId="4" borderId="30" xfId="0" applyFont="1" applyFill="1" applyBorder="1" applyAlignment="1" applyProtection="1">
      <alignment horizontal="center" vertical="center" wrapText="1"/>
    </xf>
    <xf numFmtId="0" fontId="21" fillId="2" borderId="27" xfId="0" applyFont="1" applyFill="1" applyBorder="1" applyAlignment="1" applyProtection="1">
      <alignment horizontal="center" vertical="center" wrapText="1"/>
    </xf>
    <xf numFmtId="0" fontId="22" fillId="2" borderId="31" xfId="0" applyFont="1" applyFill="1" applyBorder="1" applyAlignment="1" applyProtection="1">
      <alignment horizontal="left" vertical="top" wrapText="1"/>
    </xf>
    <xf numFmtId="0" fontId="22" fillId="6" borderId="31" xfId="0" applyFont="1" applyFill="1" applyBorder="1" applyAlignment="1" applyProtection="1">
      <alignment horizontal="left" vertical="top" wrapText="1"/>
    </xf>
    <xf numFmtId="0" fontId="22" fillId="4" borderId="31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 applyProtection="1">
      <alignment horizontal="center" vertical="center" wrapText="1"/>
    </xf>
    <xf numFmtId="0" fontId="22" fillId="5" borderId="31" xfId="0" applyFont="1" applyFill="1" applyBorder="1" applyAlignment="1" applyProtection="1">
      <alignment horizontal="center" vertical="center" wrapText="1"/>
    </xf>
    <xf numFmtId="0" fontId="25" fillId="2" borderId="31" xfId="0" applyFont="1" applyFill="1" applyBorder="1" applyAlignment="1" applyProtection="1">
      <alignment horizontal="center" vertical="center" wrapText="1"/>
    </xf>
    <xf numFmtId="0" fontId="25" fillId="4" borderId="31" xfId="0" applyFont="1" applyFill="1" applyBorder="1" applyAlignment="1" applyProtection="1">
      <alignment horizontal="center" vertical="center" wrapText="1"/>
    </xf>
    <xf numFmtId="0" fontId="25" fillId="5" borderId="31" xfId="0" applyFont="1" applyFill="1" applyBorder="1" applyAlignment="1" applyProtection="1">
      <alignment horizontal="center" vertical="center" wrapText="1"/>
    </xf>
    <xf numFmtId="0" fontId="25" fillId="6" borderId="31" xfId="0" applyFont="1" applyFill="1" applyBorder="1" applyAlignment="1" applyProtection="1">
      <alignment horizontal="center" vertical="center" wrapText="1"/>
    </xf>
    <xf numFmtId="0" fontId="22" fillId="7" borderId="31" xfId="0" applyFont="1" applyFill="1" applyBorder="1" applyAlignment="1" applyProtection="1">
      <alignment horizontal="center" vertical="center" wrapText="1"/>
    </xf>
    <xf numFmtId="0" fontId="22" fillId="7" borderId="18" xfId="0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horizontal="center"/>
    </xf>
    <xf numFmtId="1" fontId="25" fillId="6" borderId="31" xfId="0" applyNumberFormat="1" applyFont="1" applyFill="1" applyBorder="1" applyAlignment="1" applyProtection="1">
      <alignment horizontal="center" vertical="center" wrapText="1"/>
    </xf>
    <xf numFmtId="1" fontId="25" fillId="2" borderId="31" xfId="0" applyNumberFormat="1" applyFont="1" applyFill="1" applyBorder="1" applyAlignment="1" applyProtection="1">
      <alignment horizontal="center" vertical="center" wrapText="1"/>
    </xf>
    <xf numFmtId="0" fontId="22" fillId="2" borderId="31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22" fillId="2" borderId="32" xfId="0" applyFont="1" applyFill="1" applyBorder="1" applyAlignment="1" applyProtection="1">
      <alignment horizontal="center" vertical="center" wrapText="1"/>
    </xf>
    <xf numFmtId="0" fontId="25" fillId="2" borderId="13" xfId="0" applyFont="1" applyFill="1" applyBorder="1" applyAlignment="1" applyProtection="1">
      <alignment horizontal="center" vertical="center" wrapText="1"/>
    </xf>
    <xf numFmtId="0" fontId="25" fillId="2" borderId="33" xfId="0" applyFont="1" applyFill="1" applyBorder="1" applyAlignment="1" applyProtection="1">
      <alignment horizontal="center" vertical="center" wrapText="1"/>
    </xf>
    <xf numFmtId="0" fontId="22" fillId="4" borderId="34" xfId="0" applyFont="1" applyFill="1" applyBorder="1" applyAlignment="1">
      <alignment horizontal="center" vertical="center" wrapText="1"/>
    </xf>
    <xf numFmtId="0" fontId="22" fillId="4" borderId="34" xfId="0" applyFont="1" applyFill="1" applyBorder="1" applyAlignment="1" applyProtection="1">
      <alignment horizontal="center" vertical="center" wrapText="1"/>
    </xf>
    <xf numFmtId="0" fontId="22" fillId="2" borderId="34" xfId="0" applyFont="1" applyFill="1" applyBorder="1" applyAlignment="1" applyProtection="1">
      <alignment horizontal="center" vertical="center" wrapText="1"/>
    </xf>
    <xf numFmtId="0" fontId="25" fillId="5" borderId="34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5" fillId="4" borderId="34" xfId="0" applyFont="1" applyFill="1" applyBorder="1" applyAlignment="1" applyProtection="1">
      <alignment horizontal="center" vertical="center" wrapText="1"/>
    </xf>
    <xf numFmtId="0" fontId="22" fillId="6" borderId="34" xfId="0" applyFont="1" applyFill="1" applyBorder="1" applyAlignment="1" applyProtection="1">
      <alignment horizontal="center" vertical="center" wrapText="1"/>
    </xf>
    <xf numFmtId="1" fontId="22" fillId="2" borderId="6" xfId="0" applyNumberFormat="1" applyFont="1" applyFill="1" applyBorder="1" applyAlignment="1" applyProtection="1">
      <alignment horizontal="center" vertical="center" wrapText="1"/>
    </xf>
    <xf numFmtId="0" fontId="22" fillId="4" borderId="2" xfId="0" applyFont="1" applyFill="1" applyBorder="1" applyAlignment="1" applyProtection="1">
      <alignment horizontal="center" vertical="center" wrapText="1"/>
    </xf>
    <xf numFmtId="0" fontId="22" fillId="2" borderId="35" xfId="0" applyFont="1" applyFill="1" applyBorder="1" applyAlignment="1" applyProtection="1">
      <alignment horizontal="center" vertical="center" wrapText="1"/>
    </xf>
    <xf numFmtId="0" fontId="22" fillId="2" borderId="3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horizontal="center" vertical="center" wrapText="1"/>
    </xf>
    <xf numFmtId="0" fontId="22" fillId="2" borderId="34" xfId="0" applyFont="1" applyFill="1" applyBorder="1" applyAlignment="1" applyProtection="1">
      <alignment horizontal="center" vertical="top" wrapText="1"/>
    </xf>
    <xf numFmtId="0" fontId="21" fillId="2" borderId="12" xfId="0" applyFont="1" applyFill="1" applyBorder="1" applyAlignment="1" applyProtection="1">
      <alignment horizontal="center" vertical="top" wrapText="1"/>
    </xf>
    <xf numFmtId="0" fontId="21" fillId="2" borderId="34" xfId="0" applyFont="1" applyFill="1" applyBorder="1" applyAlignment="1" applyProtection="1">
      <alignment horizontal="center" vertical="top" wrapText="1"/>
    </xf>
    <xf numFmtId="0" fontId="21" fillId="4" borderId="34" xfId="0" applyFont="1" applyFill="1" applyBorder="1" applyAlignment="1" applyProtection="1">
      <alignment horizontal="center" vertical="top" wrapText="1"/>
    </xf>
    <xf numFmtId="0" fontId="22" fillId="2" borderId="34" xfId="0" applyFont="1" applyFill="1" applyBorder="1" applyAlignment="1" applyProtection="1">
      <alignment horizontal="left" vertical="top" wrapText="1"/>
    </xf>
    <xf numFmtId="0" fontId="21" fillId="2" borderId="34" xfId="0" applyFont="1" applyFill="1" applyBorder="1" applyAlignment="1" applyProtection="1">
      <alignment horizontal="center" vertical="center" wrapText="1"/>
    </xf>
    <xf numFmtId="0" fontId="25" fillId="2" borderId="34" xfId="0" applyFont="1" applyFill="1" applyBorder="1" applyAlignment="1" applyProtection="1">
      <alignment horizontal="center" vertical="center" wrapText="1"/>
    </xf>
    <xf numFmtId="0" fontId="22" fillId="6" borderId="34" xfId="0" applyFont="1" applyFill="1" applyBorder="1" applyAlignment="1" applyProtection="1">
      <alignment horizontal="left" vertical="top" wrapText="1"/>
    </xf>
    <xf numFmtId="0" fontId="22" fillId="6" borderId="6" xfId="0" applyFont="1" applyFill="1" applyBorder="1" applyAlignment="1" applyProtection="1">
      <alignment horizontal="center" vertical="center" wrapText="1"/>
    </xf>
    <xf numFmtId="0" fontId="22" fillId="2" borderId="34" xfId="0" applyFont="1" applyFill="1" applyBorder="1" applyAlignment="1" applyProtection="1">
      <alignment horizontal="center" vertical="top"/>
    </xf>
    <xf numFmtId="0" fontId="21" fillId="3" borderId="12" xfId="0" applyFont="1" applyFill="1" applyBorder="1" applyAlignment="1" applyProtection="1">
      <alignment horizontal="center" vertical="top" wrapText="1"/>
    </xf>
    <xf numFmtId="0" fontId="21" fillId="2" borderId="1" xfId="0" applyFont="1" applyFill="1" applyBorder="1" applyAlignment="1" applyProtection="1">
      <alignment horizontal="center" vertical="top" wrapText="1"/>
    </xf>
    <xf numFmtId="0" fontId="21" fillId="4" borderId="1" xfId="0" applyFont="1" applyFill="1" applyBorder="1" applyAlignment="1" applyProtection="1">
      <alignment horizontal="center" vertical="top" wrapText="1"/>
    </xf>
    <xf numFmtId="0" fontId="21" fillId="2" borderId="34" xfId="0" applyFont="1" applyFill="1" applyBorder="1" applyAlignment="1" applyProtection="1">
      <alignment horizontal="center" vertical="top"/>
    </xf>
    <xf numFmtId="0" fontId="21" fillId="2" borderId="34" xfId="0" applyFont="1" applyFill="1" applyBorder="1" applyAlignment="1" applyProtection="1">
      <alignment horizontal="left" vertical="top" wrapText="1"/>
    </xf>
    <xf numFmtId="0" fontId="25" fillId="4" borderId="34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 applyProtection="1">
      <alignment horizontal="left" vertical="top" wrapText="1"/>
    </xf>
    <xf numFmtId="0" fontId="22" fillId="2" borderId="12" xfId="0" applyFont="1" applyFill="1" applyBorder="1" applyAlignment="1" applyProtection="1">
      <alignment horizontal="center" vertical="top" wrapText="1"/>
    </xf>
    <xf numFmtId="0" fontId="25" fillId="2" borderId="12" xfId="0" applyFont="1" applyFill="1" applyBorder="1" applyAlignment="1" applyProtection="1">
      <alignment horizontal="center" vertical="top" wrapText="1"/>
    </xf>
    <xf numFmtId="0" fontId="21" fillId="2" borderId="36" xfId="0" applyFont="1" applyFill="1" applyBorder="1" applyAlignment="1" applyProtection="1">
      <alignment horizontal="center" vertical="top" wrapText="1"/>
    </xf>
    <xf numFmtId="0" fontId="21" fillId="2" borderId="37" xfId="0" applyFont="1" applyFill="1" applyBorder="1" applyAlignment="1" applyProtection="1">
      <alignment horizontal="center" vertical="top" wrapText="1"/>
    </xf>
    <xf numFmtId="0" fontId="21" fillId="4" borderId="37" xfId="0" applyFont="1" applyFill="1" applyBorder="1" applyAlignment="1" applyProtection="1">
      <alignment horizontal="center" vertical="top" wrapText="1"/>
    </xf>
    <xf numFmtId="0" fontId="21" fillId="9" borderId="37" xfId="0" applyFont="1" applyFill="1" applyBorder="1" applyAlignment="1" applyProtection="1">
      <alignment horizontal="center" vertical="top" wrapText="1"/>
    </xf>
    <xf numFmtId="0" fontId="21" fillId="2" borderId="38" xfId="0" applyFont="1" applyFill="1" applyBorder="1" applyAlignment="1" applyProtection="1">
      <alignment horizontal="center" vertical="top" wrapText="1"/>
    </xf>
    <xf numFmtId="0" fontId="26" fillId="4" borderId="34" xfId="0" applyFont="1" applyFill="1" applyBorder="1" applyAlignment="1" applyProtection="1">
      <alignment horizontal="center" wrapText="1"/>
    </xf>
    <xf numFmtId="0" fontId="22" fillId="2" borderId="34" xfId="0" applyFont="1" applyFill="1" applyBorder="1" applyAlignment="1" applyProtection="1">
      <alignment horizontal="center" wrapText="1"/>
    </xf>
    <xf numFmtId="0" fontId="22" fillId="2" borderId="6" xfId="0" applyFont="1" applyFill="1" applyBorder="1" applyAlignment="1" applyProtection="1">
      <alignment horizontal="center" wrapText="1"/>
    </xf>
    <xf numFmtId="0" fontId="22" fillId="9" borderId="6" xfId="0" applyFont="1" applyFill="1" applyBorder="1" applyAlignment="1" applyProtection="1">
      <alignment horizontal="center" wrapText="1"/>
    </xf>
    <xf numFmtId="0" fontId="21" fillId="4" borderId="34" xfId="0" applyFont="1" applyFill="1" applyBorder="1" applyAlignment="1" applyProtection="1">
      <alignment horizontal="center" wrapText="1"/>
    </xf>
    <xf numFmtId="0" fontId="26" fillId="4" borderId="31" xfId="0" applyFont="1" applyFill="1" applyBorder="1" applyAlignment="1" applyProtection="1">
      <alignment horizontal="center" vertical="center" wrapText="1"/>
    </xf>
    <xf numFmtId="0" fontId="21" fillId="4" borderId="31" xfId="0" applyFont="1" applyFill="1" applyBorder="1" applyAlignment="1" applyProtection="1">
      <alignment horizontal="center" vertical="center" wrapText="1"/>
    </xf>
    <xf numFmtId="0" fontId="21" fillId="2" borderId="31" xfId="0" applyFont="1" applyFill="1" applyBorder="1" applyAlignment="1" applyProtection="1">
      <alignment horizontal="center" vertical="top" wrapText="1"/>
    </xf>
    <xf numFmtId="0" fontId="21" fillId="10" borderId="31" xfId="0" applyFont="1" applyFill="1" applyBorder="1" applyAlignment="1" applyProtection="1">
      <alignment horizontal="center" vertical="top" wrapText="1"/>
    </xf>
    <xf numFmtId="0" fontId="21" fillId="2" borderId="19" xfId="0" applyFont="1" applyFill="1" applyBorder="1" applyAlignment="1" applyProtection="1">
      <alignment horizontal="center" vertical="top" wrapText="1"/>
    </xf>
    <xf numFmtId="0" fontId="21" fillId="2" borderId="4" xfId="0" applyFont="1" applyFill="1" applyBorder="1" applyAlignment="1" applyProtection="1">
      <alignment horizontal="center" vertical="top" wrapText="1"/>
    </xf>
    <xf numFmtId="164" fontId="22" fillId="2" borderId="13" xfId="0" applyNumberFormat="1" applyFont="1" applyFill="1" applyBorder="1" applyAlignment="1">
      <alignment horizontal="left" vertical="center" wrapText="1"/>
    </xf>
    <xf numFmtId="0" fontId="22" fillId="5" borderId="34" xfId="0" applyFont="1" applyFill="1" applyBorder="1" applyAlignment="1" applyProtection="1">
      <alignment horizontal="center" vertical="center"/>
    </xf>
    <xf numFmtId="0" fontId="22" fillId="2" borderId="34" xfId="0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39" xfId="0" applyFont="1" applyFill="1" applyBorder="1" applyAlignment="1" applyProtection="1">
      <alignment horizontal="center" vertical="center"/>
    </xf>
    <xf numFmtId="164" fontId="22" fillId="2" borderId="2" xfId="0" applyNumberFormat="1" applyFont="1" applyFill="1" applyBorder="1" applyAlignment="1">
      <alignment horizontal="left" vertical="center" wrapText="1"/>
    </xf>
    <xf numFmtId="0" fontId="22" fillId="2" borderId="40" xfId="0" applyFont="1" applyFill="1" applyBorder="1" applyAlignment="1" applyProtection="1">
      <alignment horizontal="center" vertical="center"/>
    </xf>
    <xf numFmtId="0" fontId="22" fillId="6" borderId="34" xfId="0" applyFont="1" applyFill="1" applyBorder="1" applyAlignment="1" applyProtection="1">
      <alignment horizontal="center" vertical="center"/>
    </xf>
    <xf numFmtId="0" fontId="22" fillId="6" borderId="40" xfId="0" applyFont="1" applyFill="1" applyBorder="1" applyAlignment="1" applyProtection="1">
      <alignment horizontal="center" vertical="center"/>
    </xf>
    <xf numFmtId="0" fontId="26" fillId="2" borderId="34" xfId="0" applyFont="1" applyFill="1" applyBorder="1" applyAlignment="1" applyProtection="1">
      <alignment horizontal="center" vertical="top" wrapText="1"/>
    </xf>
    <xf numFmtId="164" fontId="22" fillId="2" borderId="34" xfId="0" applyNumberFormat="1" applyFont="1" applyFill="1" applyBorder="1" applyAlignment="1">
      <alignment horizontal="center" vertical="center" wrapText="1"/>
    </xf>
    <xf numFmtId="3" fontId="22" fillId="2" borderId="34" xfId="0" applyNumberFormat="1" applyFont="1" applyFill="1" applyBorder="1" applyAlignment="1" applyProtection="1">
      <alignment horizontal="center" vertical="center" wrapText="1"/>
    </xf>
    <xf numFmtId="3" fontId="22" fillId="2" borderId="2" xfId="0" applyNumberFormat="1" applyFont="1" applyFill="1" applyBorder="1" applyAlignment="1" applyProtection="1">
      <alignment horizontal="center" vertical="center" wrapText="1"/>
    </xf>
    <xf numFmtId="3" fontId="22" fillId="2" borderId="4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>
      <alignment horizontal="left" vertical="center" wrapText="1"/>
    </xf>
    <xf numFmtId="164" fontId="28" fillId="2" borderId="0" xfId="0" applyNumberFormat="1" applyFont="1" applyFill="1" applyAlignment="1" applyProtection="1">
      <alignment horizontal="center" vertical="center" wrapText="1"/>
    </xf>
    <xf numFmtId="0" fontId="26" fillId="2" borderId="1" xfId="0" applyFont="1" applyFill="1" applyBorder="1" applyAlignment="1" applyProtection="1">
      <alignment horizontal="center" vertical="top" wrapText="1"/>
    </xf>
    <xf numFmtId="0" fontId="21" fillId="2" borderId="21" xfId="0" applyFont="1" applyFill="1" applyBorder="1" applyAlignment="1" applyProtection="1">
      <alignment horizontal="center" vertical="top" wrapText="1"/>
    </xf>
    <xf numFmtId="164" fontId="22" fillId="2" borderId="34" xfId="0" applyNumberFormat="1" applyFont="1" applyFill="1" applyBorder="1" applyAlignment="1" applyProtection="1">
      <alignment horizontal="left" vertical="center" wrapText="1"/>
    </xf>
    <xf numFmtId="0" fontId="22" fillId="4" borderId="34" xfId="0" applyFont="1" applyFill="1" applyBorder="1" applyAlignment="1" applyProtection="1">
      <alignment horizontal="center" vertical="center"/>
    </xf>
    <xf numFmtId="164" fontId="22" fillId="6" borderId="34" xfId="0" applyNumberFormat="1" applyFont="1" applyFill="1" applyBorder="1" applyAlignment="1" applyProtection="1">
      <alignment horizontal="left" vertical="center" wrapText="1"/>
    </xf>
    <xf numFmtId="0" fontId="25" fillId="6" borderId="34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top" wrapText="1"/>
    </xf>
    <xf numFmtId="0" fontId="22" fillId="2" borderId="4" xfId="0" applyFont="1" applyFill="1" applyBorder="1" applyAlignment="1" applyProtection="1">
      <alignment horizontal="center" vertical="top" wrapText="1"/>
    </xf>
    <xf numFmtId="0" fontId="22" fillId="12" borderId="4" xfId="0" applyFont="1" applyFill="1" applyBorder="1" applyAlignment="1" applyProtection="1">
      <alignment horizontal="left" vertical="top" wrapText="1"/>
    </xf>
    <xf numFmtId="0" fontId="30" fillId="11" borderId="34" xfId="0" applyFont="1" applyFill="1" applyBorder="1" applyAlignment="1" applyProtection="1">
      <alignment horizontal="center" vertical="center" wrapText="1"/>
    </xf>
    <xf numFmtId="0" fontId="22" fillId="3" borderId="6" xfId="0" applyFont="1" applyFill="1" applyBorder="1" applyAlignment="1" applyProtection="1">
      <alignment horizontal="center" vertical="center" wrapText="1"/>
    </xf>
    <xf numFmtId="0" fontId="22" fillId="11" borderId="6" xfId="0" applyFont="1" applyFill="1" applyBorder="1" applyAlignment="1" applyProtection="1">
      <alignment horizontal="center" vertical="center" wrapText="1"/>
    </xf>
    <xf numFmtId="0" fontId="22" fillId="3" borderId="34" xfId="0" applyFont="1" applyFill="1" applyBorder="1" applyAlignment="1" applyProtection="1">
      <alignment horizontal="center" vertical="center" wrapText="1"/>
    </xf>
    <xf numFmtId="0" fontId="22" fillId="3" borderId="34" xfId="0" applyFont="1" applyFill="1" applyBorder="1" applyAlignment="1" applyProtection="1">
      <alignment horizontal="center" vertical="center"/>
    </xf>
    <xf numFmtId="0" fontId="22" fillId="3" borderId="23" xfId="0" applyFont="1" applyFill="1" applyBorder="1" applyAlignment="1" applyProtection="1">
      <alignment horizontal="left" wrapText="1"/>
    </xf>
    <xf numFmtId="0" fontId="22" fillId="6" borderId="1" xfId="0" applyFont="1" applyFill="1" applyBorder="1" applyAlignment="1" applyProtection="1">
      <alignment horizontal="center" vertical="top" wrapText="1"/>
    </xf>
    <xf numFmtId="0" fontId="21" fillId="13" borderId="37" xfId="0" applyFont="1" applyFill="1" applyBorder="1" applyAlignment="1" applyProtection="1">
      <alignment horizontal="center" vertical="top" wrapText="1"/>
    </xf>
    <xf numFmtId="0" fontId="21" fillId="6" borderId="37" xfId="0" applyFont="1" applyFill="1" applyBorder="1" applyAlignment="1" applyProtection="1">
      <alignment horizontal="center" vertical="top" wrapText="1"/>
    </xf>
    <xf numFmtId="0" fontId="21" fillId="13" borderId="31" xfId="0" applyFont="1" applyFill="1" applyBorder="1" applyAlignment="1" applyProtection="1">
      <alignment horizontal="center" vertical="center" wrapText="1"/>
    </xf>
    <xf numFmtId="0" fontId="22" fillId="6" borderId="31" xfId="0" applyFont="1" applyFill="1" applyBorder="1" applyAlignment="1" applyProtection="1">
      <alignment horizontal="center" vertical="center" wrapText="1"/>
    </xf>
    <xf numFmtId="0" fontId="21" fillId="13" borderId="34" xfId="0" applyFont="1" applyFill="1" applyBorder="1" applyAlignment="1" applyProtection="1">
      <alignment horizontal="center" wrapText="1"/>
    </xf>
    <xf numFmtId="0" fontId="22" fillId="6" borderId="34" xfId="0" applyFont="1" applyFill="1" applyBorder="1" applyAlignment="1" applyProtection="1">
      <alignment horizontal="center" wrapText="1"/>
    </xf>
    <xf numFmtId="0" fontId="22" fillId="6" borderId="6" xfId="0" applyFont="1" applyFill="1" applyBorder="1" applyAlignment="1" applyProtection="1">
      <alignment horizontal="center" wrapText="1"/>
    </xf>
    <xf numFmtId="0" fontId="22" fillId="9" borderId="31" xfId="0" applyFont="1" applyFill="1" applyBorder="1" applyAlignment="1" applyProtection="1">
      <alignment horizontal="center" vertical="center" wrapText="1"/>
    </xf>
    <xf numFmtId="164" fontId="22" fillId="6" borderId="34" xfId="0" applyNumberFormat="1" applyFont="1" applyFill="1" applyBorder="1" applyAlignment="1">
      <alignment horizontal="center" vertical="center" wrapText="1"/>
    </xf>
    <xf numFmtId="0" fontId="22" fillId="13" borderId="34" xfId="0" applyFont="1" applyFill="1" applyBorder="1" applyAlignment="1" applyProtection="1">
      <alignment horizontal="center" vertical="center" wrapText="1"/>
    </xf>
    <xf numFmtId="0" fontId="22" fillId="6" borderId="2" xfId="0" applyFont="1" applyFill="1" applyBorder="1" applyAlignment="1" applyProtection="1">
      <alignment horizontal="center" vertical="center" wrapText="1"/>
    </xf>
    <xf numFmtId="3" fontId="22" fillId="6" borderId="4" xfId="0" applyNumberFormat="1" applyFont="1" applyFill="1" applyBorder="1" applyAlignment="1" applyProtection="1">
      <alignment horizontal="center" vertical="center" wrapText="1"/>
    </xf>
    <xf numFmtId="0" fontId="22" fillId="12" borderId="4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top" wrapText="1"/>
    </xf>
    <xf numFmtId="0" fontId="22" fillId="2" borderId="12" xfId="0" applyFont="1" applyFill="1" applyBorder="1" applyAlignment="1" applyProtection="1">
      <alignment horizontal="center" vertical="top" wrapText="1"/>
    </xf>
    <xf numFmtId="0" fontId="25" fillId="2" borderId="1" xfId="0" applyFont="1" applyFill="1" applyBorder="1" applyAlignment="1" applyProtection="1">
      <alignment horizontal="center" vertical="top" wrapText="1"/>
    </xf>
    <xf numFmtId="0" fontId="25" fillId="2" borderId="12" xfId="0" applyFont="1" applyFill="1" applyBorder="1" applyAlignment="1" applyProtection="1">
      <alignment horizontal="center" vertical="top" wrapText="1"/>
    </xf>
    <xf numFmtId="49" fontId="22" fillId="2" borderId="4" xfId="0" applyNumberFormat="1" applyFont="1" applyFill="1" applyBorder="1" applyAlignment="1" applyProtection="1">
      <alignment horizontal="center" vertical="top" wrapText="1"/>
    </xf>
    <xf numFmtId="49" fontId="22" fillId="2" borderId="21" xfId="0" applyNumberFormat="1" applyFont="1" applyFill="1" applyBorder="1" applyAlignment="1" applyProtection="1">
      <alignment horizontal="center" vertical="top" wrapText="1"/>
    </xf>
    <xf numFmtId="0" fontId="22" fillId="2" borderId="22" xfId="0" applyFont="1" applyFill="1" applyBorder="1" applyAlignment="1" applyProtection="1">
      <alignment horizontal="center" vertical="top" wrapText="1"/>
    </xf>
    <xf numFmtId="0" fontId="22" fillId="2" borderId="23" xfId="0" applyFont="1" applyFill="1" applyBorder="1" applyAlignment="1" applyProtection="1">
      <alignment horizontal="center" vertical="top" wrapText="1"/>
    </xf>
    <xf numFmtId="0" fontId="22" fillId="2" borderId="21" xfId="0" applyFont="1" applyFill="1" applyBorder="1" applyAlignment="1" applyProtection="1">
      <alignment horizontal="center" vertical="top" wrapText="1"/>
    </xf>
    <xf numFmtId="0" fontId="22" fillId="2" borderId="24" xfId="0" applyFont="1" applyFill="1" applyBorder="1" applyAlignment="1" applyProtection="1">
      <alignment horizontal="center" vertical="top" wrapText="1"/>
    </xf>
    <xf numFmtId="0" fontId="22" fillId="2" borderId="20" xfId="0" applyFont="1" applyFill="1" applyBorder="1" applyAlignment="1" applyProtection="1">
      <alignment horizontal="center" vertical="top" wrapText="1"/>
    </xf>
    <xf numFmtId="0" fontId="22" fillId="2" borderId="4" xfId="0" applyFont="1" applyFill="1" applyBorder="1" applyAlignment="1" applyProtection="1">
      <alignment horizontal="center" vertical="top" wrapText="1"/>
    </xf>
    <xf numFmtId="0" fontId="22" fillId="2" borderId="19" xfId="0" applyFont="1" applyFill="1" applyBorder="1" applyAlignment="1" applyProtection="1">
      <alignment horizontal="center" vertical="top" wrapText="1"/>
    </xf>
    <xf numFmtId="0" fontId="22" fillId="2" borderId="0" xfId="0" applyFont="1" applyFill="1" applyAlignment="1" applyProtection="1">
      <alignment horizontal="center" vertical="top" wrapText="1"/>
    </xf>
    <xf numFmtId="0" fontId="25" fillId="2" borderId="0" xfId="0" applyFont="1" applyFill="1" applyAlignment="1" applyProtection="1">
      <alignment horizontal="center" vertical="top" wrapText="1"/>
    </xf>
    <xf numFmtId="0" fontId="22" fillId="2" borderId="13" xfId="0" applyFont="1" applyFill="1" applyBorder="1" applyAlignment="1" applyProtection="1">
      <alignment horizontal="center" vertical="top" wrapText="1"/>
    </xf>
    <xf numFmtId="0" fontId="22" fillId="2" borderId="14" xfId="0" applyFont="1" applyFill="1" applyBorder="1" applyAlignment="1" applyProtection="1">
      <alignment horizontal="center" vertical="top" wrapText="1"/>
    </xf>
    <xf numFmtId="0" fontId="25" fillId="2" borderId="20" xfId="0" applyFont="1" applyFill="1" applyBorder="1" applyAlignment="1" applyProtection="1">
      <alignment horizontal="center" vertical="top" wrapText="1"/>
    </xf>
    <xf numFmtId="0" fontId="25" fillId="0" borderId="0" xfId="0" applyFont="1" applyAlignment="1">
      <alignment horizontal="center" vertical="top"/>
    </xf>
    <xf numFmtId="0" fontId="25" fillId="2" borderId="19" xfId="0" applyFont="1" applyFill="1" applyBorder="1" applyAlignment="1" applyProtection="1">
      <alignment horizontal="center" vertical="top" wrapText="1"/>
    </xf>
    <xf numFmtId="0" fontId="25" fillId="2" borderId="7" xfId="0" applyFont="1" applyFill="1" applyBorder="1" applyAlignment="1" applyProtection="1">
      <alignment horizontal="center" vertical="top" wrapText="1"/>
    </xf>
    <xf numFmtId="0" fontId="25" fillId="2" borderId="5" xfId="0" applyFont="1" applyFill="1" applyBorder="1" applyAlignment="1" applyProtection="1">
      <alignment horizontal="center" vertical="top" wrapText="1"/>
    </xf>
    <xf numFmtId="0" fontId="25" fillId="2" borderId="13" xfId="0" applyFont="1" applyFill="1" applyBorder="1" applyAlignment="1" applyProtection="1">
      <alignment horizontal="center" vertical="top" wrapText="1"/>
    </xf>
    <xf numFmtId="0" fontId="25" fillId="2" borderId="18" xfId="0" applyFont="1" applyFill="1" applyBorder="1" applyAlignment="1" applyProtection="1">
      <alignment horizontal="center" vertical="top" wrapText="1"/>
    </xf>
    <xf numFmtId="0" fontId="22" fillId="2" borderId="2" xfId="0" applyFont="1" applyFill="1" applyBorder="1" applyAlignment="1" applyProtection="1">
      <alignment horizontal="center" vertical="top" wrapText="1"/>
    </xf>
    <xf numFmtId="0" fontId="22" fillId="2" borderId="3" xfId="0" applyFont="1" applyFill="1" applyBorder="1" applyAlignment="1" applyProtection="1">
      <alignment horizontal="center" vertical="top" wrapText="1"/>
    </xf>
    <xf numFmtId="0" fontId="22" fillId="2" borderId="6" xfId="0" applyFont="1" applyFill="1" applyBorder="1" applyAlignment="1" applyProtection="1">
      <alignment horizontal="center" vertical="top" wrapText="1"/>
    </xf>
    <xf numFmtId="0" fontId="25" fillId="2" borderId="14" xfId="0" applyFont="1" applyFill="1" applyBorder="1" applyAlignment="1" applyProtection="1">
      <alignment horizontal="center" vertical="top" wrapText="1"/>
    </xf>
    <xf numFmtId="0" fontId="31" fillId="2" borderId="0" xfId="0" applyFont="1" applyFill="1" applyAlignment="1" applyProtection="1">
      <alignment horizontal="center" vertical="top"/>
    </xf>
    <xf numFmtId="0" fontId="21" fillId="2" borderId="0" xfId="0" applyFont="1" applyFill="1" applyAlignment="1" applyProtection="1">
      <alignment horizontal="center" vertical="top"/>
    </xf>
    <xf numFmtId="0" fontId="21" fillId="2" borderId="1" xfId="0" applyFont="1" applyFill="1" applyBorder="1" applyAlignment="1" applyProtection="1">
      <alignment horizontal="center" vertical="top" wrapText="1"/>
    </xf>
    <xf numFmtId="0" fontId="21" fillId="2" borderId="12" xfId="0" applyFont="1" applyFill="1" applyBorder="1" applyAlignment="1" applyProtection="1">
      <alignment horizontal="center" vertical="top" wrapText="1"/>
    </xf>
    <xf numFmtId="0" fontId="22" fillId="2" borderId="5" xfId="0" applyFont="1" applyFill="1" applyBorder="1" applyAlignment="1" applyProtection="1">
      <alignment horizontal="center" vertical="top" wrapText="1"/>
    </xf>
    <xf numFmtId="0" fontId="22" fillId="2" borderId="7" xfId="0" applyFont="1" applyFill="1" applyBorder="1" applyAlignment="1" applyProtection="1">
      <alignment horizontal="center" vertical="top" wrapText="1"/>
    </xf>
    <xf numFmtId="0" fontId="22" fillId="2" borderId="8" xfId="0" applyFont="1" applyFill="1" applyBorder="1" applyAlignment="1" applyProtection="1">
      <alignment horizontal="center" vertical="top" wrapText="1"/>
    </xf>
    <xf numFmtId="0" fontId="22" fillId="3" borderId="9" xfId="0" applyFont="1" applyFill="1" applyBorder="1" applyAlignment="1" applyProtection="1">
      <alignment horizontal="center" vertical="top" wrapText="1"/>
    </xf>
    <xf numFmtId="0" fontId="22" fillId="3" borderId="10" xfId="0" applyFont="1" applyFill="1" applyBorder="1" applyAlignment="1" applyProtection="1">
      <alignment horizontal="center" vertical="top" wrapText="1"/>
    </xf>
    <xf numFmtId="0" fontId="22" fillId="3" borderId="11" xfId="0" applyFont="1" applyFill="1" applyBorder="1" applyAlignment="1" applyProtection="1">
      <alignment horizontal="center" vertical="top" wrapText="1"/>
    </xf>
    <xf numFmtId="0" fontId="22" fillId="3" borderId="15" xfId="0" applyFont="1" applyFill="1" applyBorder="1" applyAlignment="1" applyProtection="1">
      <alignment horizontal="center" vertical="top" wrapText="1"/>
    </xf>
    <xf numFmtId="0" fontId="22" fillId="3" borderId="16" xfId="0" applyFont="1" applyFill="1" applyBorder="1" applyAlignment="1" applyProtection="1">
      <alignment horizontal="center" vertical="top" wrapText="1"/>
    </xf>
    <xf numFmtId="0" fontId="22" fillId="3" borderId="17" xfId="0" applyFont="1" applyFill="1" applyBorder="1" applyAlignment="1" applyProtection="1">
      <alignment horizontal="center" vertical="top" wrapText="1"/>
    </xf>
    <xf numFmtId="0" fontId="25" fillId="2" borderId="8" xfId="0" applyFont="1" applyFill="1" applyBorder="1" applyAlignment="1" applyProtection="1">
      <alignment horizontal="center" vertical="top" wrapText="1"/>
    </xf>
    <xf numFmtId="0" fontId="25" fillId="3" borderId="8" xfId="0" applyFont="1" applyFill="1" applyBorder="1" applyAlignment="1" applyProtection="1">
      <alignment horizontal="center" vertical="top" wrapText="1"/>
    </xf>
    <xf numFmtId="0" fontId="25" fillId="3" borderId="0" xfId="0" applyFont="1" applyFill="1" applyAlignment="1" applyProtection="1">
      <alignment horizontal="center" vertical="top" wrapText="1"/>
    </xf>
    <xf numFmtId="0" fontId="22" fillId="2" borderId="31" xfId="0" applyFont="1" applyFill="1" applyBorder="1" applyAlignment="1" applyProtection="1">
      <alignment horizontal="center" vertical="top" wrapText="1"/>
    </xf>
    <xf numFmtId="0" fontId="31" fillId="0" borderId="2" xfId="0" applyFont="1" applyBorder="1" applyAlignment="1" applyProtection="1">
      <alignment horizontal="center" vertical="top" wrapText="1"/>
    </xf>
    <xf numFmtId="0" fontId="21" fillId="0" borderId="3" xfId="0" applyFont="1" applyBorder="1" applyAlignment="1" applyProtection="1">
      <alignment horizontal="center" vertical="top" wrapText="1"/>
    </xf>
    <xf numFmtId="0" fontId="21" fillId="0" borderId="6" xfId="0" applyFont="1" applyBorder="1" applyAlignment="1" applyProtection="1">
      <alignment horizontal="center" vertical="top" wrapText="1"/>
    </xf>
    <xf numFmtId="0" fontId="21" fillId="3" borderId="1" xfId="0" applyFont="1" applyFill="1" applyBorder="1" applyAlignment="1" applyProtection="1">
      <alignment horizontal="center" vertical="top" wrapText="1"/>
    </xf>
    <xf numFmtId="0" fontId="21" fillId="3" borderId="12" xfId="0" applyFont="1" applyFill="1" applyBorder="1" applyAlignment="1" applyProtection="1">
      <alignment horizontal="center" vertical="top" wrapText="1"/>
    </xf>
    <xf numFmtId="0" fontId="21" fillId="3" borderId="31" xfId="0" applyFont="1" applyFill="1" applyBorder="1" applyAlignment="1" applyProtection="1">
      <alignment horizontal="center" vertical="top" wrapText="1"/>
    </xf>
    <xf numFmtId="0" fontId="22" fillId="2" borderId="34" xfId="0" applyFont="1" applyFill="1" applyBorder="1" applyAlignment="1" applyProtection="1">
      <alignment horizontal="center" vertical="top" wrapText="1"/>
    </xf>
    <xf numFmtId="0" fontId="31" fillId="0" borderId="14" xfId="0" applyFont="1" applyBorder="1" applyAlignment="1" applyProtection="1">
      <alignment horizontal="center" vertical="top" wrapText="1"/>
    </xf>
    <xf numFmtId="0" fontId="21" fillId="0" borderId="14" xfId="0" applyFont="1" applyBorder="1" applyAlignment="1" applyProtection="1">
      <alignment horizontal="center" vertical="top" wrapText="1"/>
    </xf>
    <xf numFmtId="0" fontId="21" fillId="2" borderId="34" xfId="0" applyFont="1" applyFill="1" applyBorder="1" applyAlignment="1" applyProtection="1">
      <alignment horizontal="center" vertical="top" wrapText="1"/>
    </xf>
    <xf numFmtId="0" fontId="21" fillId="2" borderId="31" xfId="0" applyFont="1" applyFill="1" applyBorder="1" applyAlignment="1" applyProtection="1">
      <alignment horizontal="center" vertical="top" wrapText="1"/>
    </xf>
    <xf numFmtId="0" fontId="21" fillId="2" borderId="2" xfId="0" applyFont="1" applyFill="1" applyBorder="1" applyAlignment="1" applyProtection="1">
      <alignment horizontal="center" vertical="top" wrapText="1"/>
    </xf>
    <xf numFmtId="0" fontId="21" fillId="2" borderId="3" xfId="0" applyFont="1" applyFill="1" applyBorder="1" applyAlignment="1" applyProtection="1">
      <alignment horizontal="center" vertical="top" wrapText="1"/>
    </xf>
    <xf numFmtId="0" fontId="21" fillId="2" borderId="6" xfId="0" applyFont="1" applyFill="1" applyBorder="1" applyAlignment="1" applyProtection="1">
      <alignment horizontal="center" vertical="top" wrapText="1"/>
    </xf>
    <xf numFmtId="0" fontId="22" fillId="2" borderId="18" xfId="0" applyFont="1" applyFill="1" applyBorder="1" applyAlignment="1" applyProtection="1">
      <alignment horizontal="center" vertical="top" wrapText="1"/>
    </xf>
    <xf numFmtId="0" fontId="31" fillId="2" borderId="13" xfId="0" applyFont="1" applyFill="1" applyBorder="1" applyAlignment="1" applyProtection="1">
      <alignment horizontal="center" vertical="top"/>
    </xf>
    <xf numFmtId="0" fontId="21" fillId="2" borderId="14" xfId="0" applyFont="1" applyFill="1" applyBorder="1" applyAlignment="1" applyProtection="1">
      <alignment horizontal="center" vertical="top"/>
    </xf>
    <xf numFmtId="0" fontId="21" fillId="2" borderId="2" xfId="0" applyFont="1" applyFill="1" applyBorder="1" applyAlignment="1" applyProtection="1">
      <alignment horizontal="center" vertical="top"/>
    </xf>
    <xf numFmtId="0" fontId="21" fillId="2" borderId="3" xfId="0" applyFont="1" applyFill="1" applyBorder="1" applyAlignment="1" applyProtection="1">
      <alignment horizontal="center" vertical="top"/>
    </xf>
    <xf numFmtId="0" fontId="21" fillId="2" borderId="6" xfId="0" applyFont="1" applyFill="1" applyBorder="1" applyAlignment="1" applyProtection="1">
      <alignment horizontal="center" vertical="top"/>
    </xf>
    <xf numFmtId="0" fontId="26" fillId="2" borderId="7" xfId="0" applyFont="1" applyFill="1" applyBorder="1" applyAlignment="1" applyProtection="1">
      <alignment horizontal="center" vertical="top" wrapText="1"/>
    </xf>
    <xf numFmtId="0" fontId="26" fillId="2" borderId="8" xfId="0" applyFont="1" applyFill="1" applyBorder="1" applyAlignment="1" applyProtection="1">
      <alignment horizontal="center" vertical="top" wrapText="1"/>
    </xf>
    <xf numFmtId="0" fontId="26" fillId="2" borderId="5" xfId="0" applyFont="1" applyFill="1" applyBorder="1" applyAlignment="1" applyProtection="1">
      <alignment horizontal="center" vertical="top" wrapText="1"/>
    </xf>
    <xf numFmtId="0" fontId="26" fillId="2" borderId="13" xfId="0" applyFont="1" applyFill="1" applyBorder="1" applyAlignment="1" applyProtection="1">
      <alignment horizontal="center" vertical="top" wrapText="1"/>
    </xf>
    <xf numFmtId="0" fontId="26" fillId="2" borderId="14" xfId="0" applyFont="1" applyFill="1" applyBorder="1" applyAlignment="1" applyProtection="1">
      <alignment horizontal="center" vertical="top" wrapText="1"/>
    </xf>
    <xf numFmtId="0" fontId="26" fillId="2" borderId="18" xfId="0" applyFont="1" applyFill="1" applyBorder="1" applyAlignment="1" applyProtection="1">
      <alignment horizontal="center" vertical="top" wrapText="1"/>
    </xf>
    <xf numFmtId="0" fontId="22" fillId="6" borderId="7" xfId="0" applyFont="1" applyFill="1" applyBorder="1" applyAlignment="1" applyProtection="1">
      <alignment horizontal="center" vertical="top" wrapText="1"/>
    </xf>
    <xf numFmtId="0" fontId="22" fillId="6" borderId="5" xfId="0" applyFont="1" applyFill="1" applyBorder="1" applyAlignment="1" applyProtection="1">
      <alignment horizontal="center" vertical="top" wrapText="1"/>
    </xf>
    <xf numFmtId="0" fontId="22" fillId="6" borderId="13" xfId="0" applyFont="1" applyFill="1" applyBorder="1" applyAlignment="1" applyProtection="1">
      <alignment horizontal="center" vertical="top" wrapText="1"/>
    </xf>
    <xf numFmtId="0" fontId="22" fillId="6" borderId="18" xfId="0" applyFont="1" applyFill="1" applyBorder="1" applyAlignment="1" applyProtection="1">
      <alignment horizontal="center" vertical="top" wrapText="1"/>
    </xf>
    <xf numFmtId="0" fontId="22" fillId="6" borderId="7" xfId="0" applyFont="1" applyFill="1" applyBorder="1" applyAlignment="1" applyProtection="1">
      <alignment horizontal="center" vertical="top"/>
    </xf>
    <xf numFmtId="0" fontId="22" fillId="6" borderId="8" xfId="0" applyFont="1" applyFill="1" applyBorder="1" applyAlignment="1" applyProtection="1">
      <alignment horizontal="center" vertical="top"/>
    </xf>
    <xf numFmtId="0" fontId="22" fillId="6" borderId="5" xfId="0" applyFont="1" applyFill="1" applyBorder="1" applyAlignment="1" applyProtection="1">
      <alignment horizontal="center" vertical="top"/>
    </xf>
    <xf numFmtId="0" fontId="22" fillId="6" borderId="13" xfId="0" applyFont="1" applyFill="1" applyBorder="1" applyAlignment="1" applyProtection="1">
      <alignment horizontal="center" vertical="top"/>
    </xf>
    <xf numFmtId="0" fontId="22" fillId="6" borderId="14" xfId="0" applyFont="1" applyFill="1" applyBorder="1" applyAlignment="1" applyProtection="1">
      <alignment horizontal="center" vertical="top"/>
    </xf>
    <xf numFmtId="0" fontId="22" fillId="6" borderId="18" xfId="0" applyFont="1" applyFill="1" applyBorder="1" applyAlignment="1" applyProtection="1">
      <alignment horizontal="center" vertical="top"/>
    </xf>
    <xf numFmtId="0" fontId="15" fillId="2" borderId="12" xfId="0" applyFont="1" applyFill="1" applyBorder="1" applyAlignment="1" applyProtection="1">
      <alignment horizontal="center" vertical="top" wrapText="1"/>
    </xf>
    <xf numFmtId="0" fontId="15" fillId="2" borderId="31" xfId="0" applyFont="1" applyFill="1" applyBorder="1" applyAlignment="1" applyProtection="1">
      <alignment horizontal="center" vertical="top" wrapText="1"/>
    </xf>
    <xf numFmtId="0" fontId="22" fillId="6" borderId="1" xfId="0" applyFont="1" applyFill="1" applyBorder="1" applyAlignment="1" applyProtection="1">
      <alignment horizontal="left" vertical="top" wrapText="1"/>
    </xf>
    <xf numFmtId="0" fontId="22" fillId="6" borderId="12" xfId="0" applyFont="1" applyFill="1" applyBorder="1" applyAlignment="1" applyProtection="1">
      <alignment horizontal="left" vertical="top" wrapText="1"/>
    </xf>
    <xf numFmtId="0" fontId="22" fillId="6" borderId="31" xfId="0" applyFont="1" applyFill="1" applyBorder="1" applyAlignment="1" applyProtection="1">
      <alignment horizontal="left" vertical="top" wrapText="1"/>
    </xf>
    <xf numFmtId="0" fontId="0" fillId="0" borderId="0" xfId="0" applyAlignment="1">
      <alignment horizontal="center"/>
    </xf>
    <xf numFmtId="164" fontId="21" fillId="2" borderId="4" xfId="0" applyNumberFormat="1" applyFont="1" applyFill="1" applyBorder="1" applyAlignment="1" applyProtection="1">
      <alignment horizontal="center" vertical="center" wrapText="1"/>
    </xf>
    <xf numFmtId="164" fontId="31" fillId="0" borderId="4" xfId="0" applyNumberFormat="1" applyFont="1" applyBorder="1" applyAlignment="1" applyProtection="1">
      <alignment horizontal="center" vertical="center" wrapText="1"/>
    </xf>
    <xf numFmtId="164" fontId="13" fillId="0" borderId="4" xfId="0" applyNumberFormat="1" applyFont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top" wrapText="1"/>
    </xf>
    <xf numFmtId="0" fontId="14" fillId="3" borderId="4" xfId="0" applyFont="1" applyFill="1" applyBorder="1" applyAlignment="1" applyProtection="1">
      <alignment horizontal="center" vertical="top" wrapText="1"/>
    </xf>
    <xf numFmtId="0" fontId="21" fillId="2" borderId="4" xfId="0" applyFont="1" applyFill="1" applyBorder="1" applyAlignment="1" applyProtection="1">
      <alignment horizontal="center" vertical="top" wrapText="1"/>
    </xf>
    <xf numFmtId="164" fontId="26" fillId="2" borderId="1" xfId="0" applyNumberFormat="1" applyFont="1" applyFill="1" applyBorder="1" applyAlignment="1" applyProtection="1">
      <alignment horizontal="center" vertical="center" wrapText="1"/>
    </xf>
    <xf numFmtId="164" fontId="26" fillId="2" borderId="31" xfId="0" applyNumberFormat="1" applyFont="1" applyFill="1" applyBorder="1" applyAlignment="1" applyProtection="1">
      <alignment horizontal="center" vertical="center" wrapText="1"/>
    </xf>
    <xf numFmtId="164" fontId="21" fillId="2" borderId="34" xfId="0" applyNumberFormat="1" applyFont="1" applyFill="1" applyBorder="1" applyAlignment="1" applyProtection="1">
      <alignment horizontal="center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</xf>
    <xf numFmtId="164" fontId="21" fillId="2" borderId="31" xfId="0" applyNumberFormat="1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left" vertical="top" wrapText="1"/>
    </xf>
    <xf numFmtId="0" fontId="22" fillId="2" borderId="31" xfId="0" applyFont="1" applyFill="1" applyBorder="1" applyAlignment="1" applyProtection="1">
      <alignment horizontal="left" vertical="top" wrapText="1"/>
    </xf>
    <xf numFmtId="164" fontId="31" fillId="2" borderId="2" xfId="0" applyNumberFormat="1" applyFont="1" applyFill="1" applyBorder="1" applyAlignment="1" applyProtection="1">
      <alignment horizontal="center" vertical="center" wrapText="1"/>
    </xf>
    <xf numFmtId="164" fontId="21" fillId="2" borderId="3" xfId="0" applyNumberFormat="1" applyFont="1" applyFill="1" applyBorder="1" applyAlignment="1" applyProtection="1">
      <alignment horizontal="center" vertical="center" wrapText="1"/>
    </xf>
    <xf numFmtId="164" fontId="21" fillId="2" borderId="6" xfId="0" applyNumberFormat="1" applyFont="1" applyFill="1" applyBorder="1" applyAlignment="1" applyProtection="1">
      <alignment horizontal="center" vertical="center" wrapText="1"/>
    </xf>
    <xf numFmtId="164" fontId="21" fillId="2" borderId="18" xfId="0" applyNumberFormat="1" applyFont="1" applyFill="1" applyBorder="1" applyAlignment="1" applyProtection="1">
      <alignment horizontal="center" vertical="center" wrapText="1"/>
    </xf>
    <xf numFmtId="164" fontId="21" fillId="2" borderId="2" xfId="0" applyNumberFormat="1" applyFont="1" applyFill="1" applyBorder="1" applyAlignment="1" applyProtection="1">
      <alignment horizontal="center" vertical="center" wrapText="1"/>
    </xf>
    <xf numFmtId="164" fontId="21" fillId="2" borderId="12" xfId="0" applyNumberFormat="1" applyFont="1" applyFill="1" applyBorder="1" applyAlignment="1" applyProtection="1">
      <alignment horizontal="center" vertical="center" wrapText="1"/>
    </xf>
    <xf numFmtId="164" fontId="21" fillId="2" borderId="5" xfId="0" applyNumberFormat="1" applyFont="1" applyFill="1" applyBorder="1" applyAlignment="1" applyProtection="1">
      <alignment horizontal="center" vertical="center" wrapText="1"/>
    </xf>
    <xf numFmtId="0" fontId="22" fillId="6" borderId="34" xfId="0" applyFont="1" applyFill="1" applyBorder="1" applyAlignment="1" applyProtection="1">
      <alignment horizontal="left" vertical="top" wrapText="1"/>
    </xf>
    <xf numFmtId="164" fontId="21" fillId="2" borderId="4" xfId="0" applyNumberFormat="1" applyFont="1" applyFill="1" applyBorder="1" applyAlignment="1">
      <alignment horizontal="center" vertical="center" wrapText="1"/>
    </xf>
    <xf numFmtId="164" fontId="21" fillId="2" borderId="34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2" borderId="31" xfId="0" applyNumberFormat="1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 wrapText="1"/>
    </xf>
    <xf numFmtId="164" fontId="32" fillId="2" borderId="0" xfId="0" applyNumberFormat="1" applyFont="1" applyFill="1" applyAlignment="1" applyProtection="1">
      <alignment horizontal="center" vertical="center" wrapText="1"/>
    </xf>
    <xf numFmtId="164" fontId="28" fillId="2" borderId="0" xfId="0" applyNumberFormat="1" applyFont="1" applyFill="1" applyAlignment="1" applyProtection="1">
      <alignment horizontal="center" vertical="center" wrapText="1"/>
    </xf>
    <xf numFmtId="164" fontId="21" fillId="2" borderId="3" xfId="0" applyNumberFormat="1" applyFont="1" applyFill="1" applyBorder="1" applyAlignment="1">
      <alignment horizontal="center" vertical="center" wrapText="1"/>
    </xf>
    <xf numFmtId="164" fontId="21" fillId="2" borderId="41" xfId="0" applyNumberFormat="1" applyFont="1" applyFill="1" applyBorder="1" applyAlignment="1">
      <alignment horizontal="center" vertical="center" wrapText="1"/>
    </xf>
    <xf numFmtId="164" fontId="21" fillId="2" borderId="42" xfId="0" applyNumberFormat="1" applyFont="1" applyFill="1" applyBorder="1" applyAlignment="1">
      <alignment horizontal="center" vertical="center" wrapText="1"/>
    </xf>
    <xf numFmtId="164" fontId="21" fillId="2" borderId="43" xfId="0" applyNumberFormat="1" applyFont="1" applyFill="1" applyBorder="1" applyAlignment="1">
      <alignment horizontal="center" vertical="center" wrapText="1"/>
    </xf>
    <xf numFmtId="164" fontId="31" fillId="2" borderId="34" xfId="0" applyNumberFormat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</xf>
    <xf numFmtId="164" fontId="21" fillId="2" borderId="12" xfId="0" applyNumberFormat="1" applyFont="1" applyFill="1" applyBorder="1" applyAlignment="1">
      <alignment horizontal="center" vertical="center" wrapText="1"/>
    </xf>
    <xf numFmtId="164" fontId="21" fillId="2" borderId="31" xfId="0" applyNumberFormat="1" applyFont="1" applyFill="1" applyBorder="1" applyAlignment="1">
      <alignment horizontal="center" vertical="center" wrapText="1"/>
    </xf>
    <xf numFmtId="164" fontId="29" fillId="0" borderId="31" xfId="0" applyNumberFormat="1" applyFont="1" applyBorder="1" applyAlignment="1">
      <alignment horizontal="center" vertical="center" wrapText="1"/>
    </xf>
    <xf numFmtId="164" fontId="29" fillId="0" borderId="34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3" xfId="1"/>
    <cellStyle name="Обычный 3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4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5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6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7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8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39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0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1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2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3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4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5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6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7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8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0</xdr:colOff>
      <xdr:row>9</xdr:row>
      <xdr:rowOff>0</xdr:rowOff>
    </xdr:to>
    <xdr:sp macro="" textlink="">
      <xdr:nvSpPr>
        <xdr:cNvPr id="49" name="AutoShape 6"/>
        <xdr:cNvSpPr>
          <a:spLocks noChangeArrowheads="1"/>
        </xdr:cNvSpPr>
      </xdr:nvSpPr>
      <xdr:spPr bwMode="auto">
        <a:xfrm>
          <a:off x="0" y="0"/>
          <a:ext cx="11287125" cy="7358062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8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0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2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3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4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5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6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7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8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29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0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2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33" name="AutoShape 6"/>
        <xdr:cNvSpPr>
          <a:spLocks noChangeArrowheads="1"/>
        </xdr:cNvSpPr>
      </xdr:nvSpPr>
      <xdr:spPr bwMode="auto">
        <a:xfrm>
          <a:off x="0" y="0"/>
          <a:ext cx="2286000" cy="672464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18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0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1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2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3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4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5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6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7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8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29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30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31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32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333375</xdr:colOff>
      <xdr:row>6</xdr:row>
      <xdr:rowOff>0</xdr:rowOff>
    </xdr:to>
    <xdr:sp macro="" textlink="">
      <xdr:nvSpPr>
        <xdr:cNvPr id="33" name="AutoShape 6"/>
        <xdr:cNvSpPr>
          <a:spLocks noChangeArrowheads="1"/>
        </xdr:cNvSpPr>
      </xdr:nvSpPr>
      <xdr:spPr bwMode="auto">
        <a:xfrm>
          <a:off x="0" y="0"/>
          <a:ext cx="13839825" cy="40290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0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1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2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3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4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5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6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7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8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59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0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1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2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3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4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5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6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7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8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69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0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1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2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3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4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5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6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7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8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79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0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1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2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3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4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5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6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7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8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89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90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91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92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93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94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95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96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97" name="AutoShape 6"/>
        <xdr:cNvSpPr>
          <a:spLocks noChangeArrowheads="1"/>
        </xdr:cNvSpPr>
      </xdr:nvSpPr>
      <xdr:spPr bwMode="auto">
        <a:xfrm>
          <a:off x="0" y="0"/>
          <a:ext cx="2266950" cy="6438899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4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5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8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9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0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2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3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4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6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17" name="AutoShape 6"/>
        <xdr:cNvSpPr>
          <a:spLocks noChangeArrowheads="1"/>
        </xdr:cNvSpPr>
      </xdr:nvSpPr>
      <xdr:spPr bwMode="auto">
        <a:xfrm>
          <a:off x="0" y="0"/>
          <a:ext cx="1619250" cy="8867775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"/>
  <sheetViews>
    <sheetView zoomScale="39" zoomScaleNormal="39" workbookViewId="0">
      <selection activeCell="BM8" sqref="BM8"/>
    </sheetView>
  </sheetViews>
  <sheetFormatPr defaultRowHeight="15"/>
  <cols>
    <col min="2" max="2" width="35.42578125" customWidth="1"/>
    <col min="3" max="3" width="12" customWidth="1"/>
    <col min="4" max="4" width="10.85546875" customWidth="1"/>
    <col min="7" max="7" width="10.85546875" customWidth="1"/>
    <col min="10" max="10" width="10.85546875" customWidth="1"/>
    <col min="11" max="11" width="9.140625" customWidth="1"/>
    <col min="12" max="12" width="12.28515625" customWidth="1"/>
    <col min="15" max="15" width="13.140625" customWidth="1"/>
    <col min="33" max="33" width="11.140625" customWidth="1"/>
    <col min="36" max="36" width="10.42578125" customWidth="1"/>
    <col min="37" max="37" width="12.5703125" customWidth="1"/>
    <col min="42" max="42" width="10.28515625" customWidth="1"/>
    <col min="47" max="47" width="10.7109375" customWidth="1"/>
    <col min="51" max="51" width="12.7109375" customWidth="1"/>
    <col min="52" max="52" width="14" customWidth="1"/>
    <col min="53" max="53" width="10.42578125" customWidth="1"/>
    <col min="56" max="56" width="12.5703125" customWidth="1"/>
    <col min="58" max="58" width="14.28515625" customWidth="1"/>
    <col min="59" max="59" width="10.85546875" customWidth="1"/>
    <col min="61" max="61" width="15.85546875" customWidth="1"/>
    <col min="62" max="62" width="9.42578125" customWidth="1"/>
    <col min="63" max="63" width="11.85546875" customWidth="1"/>
    <col min="66" max="66" width="24.7109375" customWidth="1"/>
    <col min="67" max="67" width="22.7109375" customWidth="1"/>
  </cols>
  <sheetData>
    <row r="1" spans="1:70" ht="48.75" customHeight="1">
      <c r="A1" s="182" t="s">
        <v>223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"/>
      <c r="BO1" s="2"/>
    </row>
    <row r="2" spans="1:70" ht="341.25" customHeight="1">
      <c r="A2" s="184" t="s">
        <v>0</v>
      </c>
      <c r="B2" s="154" t="s">
        <v>1</v>
      </c>
      <c r="C2" s="178" t="s">
        <v>202</v>
      </c>
      <c r="D2" s="179"/>
      <c r="E2" s="179"/>
      <c r="F2" s="165" t="s">
        <v>203</v>
      </c>
      <c r="G2" s="165"/>
      <c r="H2" s="165"/>
      <c r="I2" s="186" t="s">
        <v>204</v>
      </c>
      <c r="J2" s="154" t="s">
        <v>2</v>
      </c>
      <c r="K2" s="178" t="s">
        <v>205</v>
      </c>
      <c r="L2" s="179"/>
      <c r="M2" s="179"/>
      <c r="N2" s="180"/>
      <c r="O2" s="187" t="s">
        <v>3</v>
      </c>
      <c r="P2" s="188"/>
      <c r="Q2" s="188"/>
      <c r="R2" s="188"/>
      <c r="S2" s="187" t="s">
        <v>4</v>
      </c>
      <c r="T2" s="188"/>
      <c r="U2" s="188"/>
      <c r="V2" s="189" t="s">
        <v>5</v>
      </c>
      <c r="W2" s="190"/>
      <c r="X2" s="190"/>
      <c r="Y2" s="190"/>
      <c r="Z2" s="190"/>
      <c r="AA2" s="190"/>
      <c r="AB2" s="190"/>
      <c r="AC2" s="190"/>
      <c r="AD2" s="190"/>
      <c r="AE2" s="191"/>
      <c r="AF2" s="165" t="s">
        <v>206</v>
      </c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95" t="s">
        <v>207</v>
      </c>
      <c r="AY2" s="195"/>
      <c r="AZ2" s="195"/>
      <c r="BA2" s="195"/>
      <c r="BB2" s="175"/>
      <c r="BC2" s="195" t="s">
        <v>208</v>
      </c>
      <c r="BD2" s="195"/>
      <c r="BE2" s="195"/>
      <c r="BF2" s="178" t="s">
        <v>209</v>
      </c>
      <c r="BG2" s="179"/>
      <c r="BH2" s="179"/>
      <c r="BI2" s="179"/>
      <c r="BJ2" s="180"/>
      <c r="BK2" s="196" t="s">
        <v>6</v>
      </c>
      <c r="BL2" s="174" t="s">
        <v>7</v>
      </c>
      <c r="BM2" s="175"/>
      <c r="BN2" s="1"/>
      <c r="BO2" s="1"/>
    </row>
    <row r="3" spans="1:70" ht="133.5" customHeight="1">
      <c r="A3" s="185"/>
      <c r="B3" s="155"/>
      <c r="C3" s="154" t="s">
        <v>8</v>
      </c>
      <c r="D3" s="154" t="s">
        <v>9</v>
      </c>
      <c r="E3" s="154" t="s">
        <v>10</v>
      </c>
      <c r="F3" s="155" t="s">
        <v>8</v>
      </c>
      <c r="G3" s="155" t="s">
        <v>9</v>
      </c>
      <c r="H3" s="155" t="s">
        <v>10</v>
      </c>
      <c r="I3" s="155"/>
      <c r="J3" s="155"/>
      <c r="K3" s="178" t="s">
        <v>11</v>
      </c>
      <c r="L3" s="179"/>
      <c r="M3" s="179"/>
      <c r="N3" s="180"/>
      <c r="O3" s="169"/>
      <c r="P3" s="170"/>
      <c r="Q3" s="170"/>
      <c r="R3" s="170"/>
      <c r="S3" s="169"/>
      <c r="T3" s="170"/>
      <c r="U3" s="170"/>
      <c r="V3" s="192"/>
      <c r="W3" s="193"/>
      <c r="X3" s="193"/>
      <c r="Y3" s="193"/>
      <c r="Z3" s="193"/>
      <c r="AA3" s="193"/>
      <c r="AB3" s="193"/>
      <c r="AC3" s="193"/>
      <c r="AD3" s="193"/>
      <c r="AE3" s="194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81"/>
      <c r="AY3" s="181"/>
      <c r="AZ3" s="181"/>
      <c r="BA3" s="181"/>
      <c r="BB3" s="177"/>
      <c r="BC3" s="181"/>
      <c r="BD3" s="181"/>
      <c r="BE3" s="181"/>
      <c r="BF3" s="176" t="s">
        <v>12</v>
      </c>
      <c r="BG3" s="181"/>
      <c r="BH3" s="177"/>
      <c r="BI3" s="178" t="s">
        <v>13</v>
      </c>
      <c r="BJ3" s="180"/>
      <c r="BK3" s="197"/>
      <c r="BL3" s="176"/>
      <c r="BM3" s="177"/>
      <c r="BN3" s="1"/>
      <c r="BO3" s="1"/>
    </row>
    <row r="4" spans="1:70" ht="50.25" customHeight="1">
      <c r="A4" s="185"/>
      <c r="B4" s="155"/>
      <c r="C4" s="155"/>
      <c r="D4" s="155"/>
      <c r="E4" s="155"/>
      <c r="F4" s="155"/>
      <c r="G4" s="155"/>
      <c r="H4" s="155"/>
      <c r="I4" s="155"/>
      <c r="J4" s="155"/>
      <c r="K4" s="154" t="s">
        <v>14</v>
      </c>
      <c r="L4" s="154" t="s">
        <v>15</v>
      </c>
      <c r="M4" s="154" t="s">
        <v>16</v>
      </c>
      <c r="N4" s="154" t="s">
        <v>17</v>
      </c>
      <c r="O4" s="154" t="s">
        <v>18</v>
      </c>
      <c r="P4" s="154" t="s">
        <v>19</v>
      </c>
      <c r="Q4" s="154" t="s">
        <v>20</v>
      </c>
      <c r="R4" s="167" t="s">
        <v>21</v>
      </c>
      <c r="S4" s="154" t="s">
        <v>22</v>
      </c>
      <c r="T4" s="154" t="s">
        <v>23</v>
      </c>
      <c r="U4" s="154" t="s">
        <v>24</v>
      </c>
      <c r="V4" s="155" t="s">
        <v>25</v>
      </c>
      <c r="W4" s="155" t="s">
        <v>26</v>
      </c>
      <c r="X4" s="155" t="s">
        <v>27</v>
      </c>
      <c r="Y4" s="155" t="s">
        <v>28</v>
      </c>
      <c r="Z4" s="155" t="s">
        <v>29</v>
      </c>
      <c r="AA4" s="166" t="s">
        <v>30</v>
      </c>
      <c r="AB4" s="167"/>
      <c r="AC4" s="164"/>
      <c r="AD4" s="164" t="s">
        <v>31</v>
      </c>
      <c r="AE4" s="155" t="s">
        <v>32</v>
      </c>
      <c r="AF4" s="155" t="s">
        <v>33</v>
      </c>
      <c r="AG4" s="173" t="s">
        <v>34</v>
      </c>
      <c r="AH4" s="171"/>
      <c r="AI4" s="167" t="s">
        <v>35</v>
      </c>
      <c r="AJ4" s="162" t="s">
        <v>36</v>
      </c>
      <c r="AK4" s="162"/>
      <c r="AL4" s="165"/>
      <c r="AM4" s="165"/>
      <c r="AN4" s="164" t="s">
        <v>37</v>
      </c>
      <c r="AO4" s="166" t="s">
        <v>36</v>
      </c>
      <c r="AP4" s="167"/>
      <c r="AQ4" s="167"/>
      <c r="AR4" s="164"/>
      <c r="AS4" s="155" t="s">
        <v>38</v>
      </c>
      <c r="AT4" s="169" t="s">
        <v>36</v>
      </c>
      <c r="AU4" s="170"/>
      <c r="AV4" s="167"/>
      <c r="AW4" s="164"/>
      <c r="AX4" s="156" t="s">
        <v>39</v>
      </c>
      <c r="AY4" s="172" t="s">
        <v>40</v>
      </c>
      <c r="AZ4" s="172"/>
      <c r="BA4" s="172"/>
      <c r="BB4" s="156" t="s">
        <v>41</v>
      </c>
      <c r="BC4" s="156" t="s">
        <v>42</v>
      </c>
      <c r="BD4" s="168" t="s">
        <v>43</v>
      </c>
      <c r="BE4" s="156" t="s">
        <v>41</v>
      </c>
      <c r="BF4" s="154" t="s">
        <v>44</v>
      </c>
      <c r="BG4" s="154" t="s">
        <v>45</v>
      </c>
      <c r="BH4" s="154" t="s">
        <v>46</v>
      </c>
      <c r="BI4" s="154" t="s">
        <v>47</v>
      </c>
      <c r="BJ4" s="154" t="s">
        <v>48</v>
      </c>
      <c r="BK4" s="197"/>
      <c r="BL4" s="156" t="s">
        <v>49</v>
      </c>
      <c r="BM4" s="156" t="s">
        <v>50</v>
      </c>
      <c r="BN4" s="1"/>
      <c r="BO4" s="1"/>
    </row>
    <row r="5" spans="1:70" ht="30.75" customHeight="1">
      <c r="A5" s="18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67"/>
      <c r="S5" s="155"/>
      <c r="T5" s="155"/>
      <c r="U5" s="155"/>
      <c r="V5" s="155"/>
      <c r="W5" s="155"/>
      <c r="X5" s="155"/>
      <c r="Y5" s="155"/>
      <c r="Z5" s="166"/>
      <c r="AA5" s="158" t="s">
        <v>51</v>
      </c>
      <c r="AB5" s="158" t="s">
        <v>52</v>
      </c>
      <c r="AC5" s="158" t="s">
        <v>53</v>
      </c>
      <c r="AD5" s="164"/>
      <c r="AE5" s="155"/>
      <c r="AF5" s="155"/>
      <c r="AG5" s="173"/>
      <c r="AH5" s="171"/>
      <c r="AI5" s="167"/>
      <c r="AJ5" s="160" t="s">
        <v>54</v>
      </c>
      <c r="AK5" s="161"/>
      <c r="AL5" s="162" t="s">
        <v>55</v>
      </c>
      <c r="AM5" s="164" t="s">
        <v>56</v>
      </c>
      <c r="AN5" s="167"/>
      <c r="AO5" s="160" t="s">
        <v>54</v>
      </c>
      <c r="AP5" s="161"/>
      <c r="AQ5" s="165" t="s">
        <v>55</v>
      </c>
      <c r="AR5" s="165" t="s">
        <v>56</v>
      </c>
      <c r="AS5" s="164"/>
      <c r="AT5" s="166" t="s">
        <v>54</v>
      </c>
      <c r="AU5" s="167"/>
      <c r="AV5" s="165" t="s">
        <v>55</v>
      </c>
      <c r="AW5" s="165" t="s">
        <v>56</v>
      </c>
      <c r="AX5" s="171"/>
      <c r="AY5" s="172"/>
      <c r="AZ5" s="172"/>
      <c r="BA5" s="172"/>
      <c r="BB5" s="157"/>
      <c r="BC5" s="157"/>
      <c r="BD5" s="168"/>
      <c r="BE5" s="157"/>
      <c r="BF5" s="155"/>
      <c r="BG5" s="155"/>
      <c r="BH5" s="155"/>
      <c r="BI5" s="155"/>
      <c r="BJ5" s="155"/>
      <c r="BK5" s="197"/>
      <c r="BL5" s="157"/>
      <c r="BM5" s="157"/>
      <c r="BN5" s="1"/>
      <c r="BO5" s="1"/>
    </row>
    <row r="6" spans="1:70" ht="294" customHeight="1" thickBot="1">
      <c r="A6" s="18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67"/>
      <c r="S6" s="155"/>
      <c r="T6" s="155"/>
      <c r="U6" s="155"/>
      <c r="V6" s="155"/>
      <c r="W6" s="155"/>
      <c r="X6" s="155"/>
      <c r="Y6" s="155"/>
      <c r="Z6" s="166"/>
      <c r="AA6" s="159"/>
      <c r="AB6" s="159"/>
      <c r="AC6" s="159"/>
      <c r="AD6" s="164"/>
      <c r="AE6" s="155"/>
      <c r="AF6" s="155"/>
      <c r="AG6" s="28" t="s">
        <v>57</v>
      </c>
      <c r="AH6" s="29" t="s">
        <v>58</v>
      </c>
      <c r="AI6" s="167"/>
      <c r="AJ6" s="30" t="s">
        <v>59</v>
      </c>
      <c r="AK6" s="30" t="s">
        <v>60</v>
      </c>
      <c r="AL6" s="163"/>
      <c r="AM6" s="164"/>
      <c r="AN6" s="166"/>
      <c r="AO6" s="31" t="s">
        <v>59</v>
      </c>
      <c r="AP6" s="31" t="s">
        <v>61</v>
      </c>
      <c r="AQ6" s="162"/>
      <c r="AR6" s="162"/>
      <c r="AS6" s="167"/>
      <c r="AT6" s="31" t="s">
        <v>59</v>
      </c>
      <c r="AU6" s="31" t="s">
        <v>61</v>
      </c>
      <c r="AV6" s="162"/>
      <c r="AW6" s="162"/>
      <c r="AX6" s="171"/>
      <c r="AY6" s="29" t="s">
        <v>62</v>
      </c>
      <c r="AZ6" s="29" t="s">
        <v>63</v>
      </c>
      <c r="BA6" s="29" t="s">
        <v>64</v>
      </c>
      <c r="BB6" s="157"/>
      <c r="BC6" s="157"/>
      <c r="BD6" s="168"/>
      <c r="BE6" s="157"/>
      <c r="BF6" s="155"/>
      <c r="BG6" s="155"/>
      <c r="BH6" s="155"/>
      <c r="BI6" s="155"/>
      <c r="BJ6" s="155"/>
      <c r="BK6" s="197"/>
      <c r="BL6" s="157"/>
      <c r="BM6" s="157"/>
      <c r="BN6" s="1"/>
      <c r="BO6" s="1"/>
    </row>
    <row r="7" spans="1:70" ht="26.25" thickBot="1">
      <c r="A7" s="32">
        <v>1</v>
      </c>
      <c r="B7" s="33">
        <v>2</v>
      </c>
      <c r="C7" s="34">
        <v>3</v>
      </c>
      <c r="D7" s="34">
        <v>4</v>
      </c>
      <c r="E7" s="34">
        <v>5</v>
      </c>
      <c r="F7" s="35">
        <v>6</v>
      </c>
      <c r="G7" s="36">
        <v>7</v>
      </c>
      <c r="H7" s="36">
        <v>8</v>
      </c>
      <c r="I7" s="33">
        <v>9</v>
      </c>
      <c r="J7" s="34">
        <v>10</v>
      </c>
      <c r="K7" s="34">
        <v>11</v>
      </c>
      <c r="L7" s="33">
        <v>12</v>
      </c>
      <c r="M7" s="33">
        <v>13</v>
      </c>
      <c r="N7" s="33">
        <v>14</v>
      </c>
      <c r="O7" s="37">
        <v>15</v>
      </c>
      <c r="P7" s="37">
        <v>16</v>
      </c>
      <c r="Q7" s="37">
        <v>17</v>
      </c>
      <c r="R7" s="37">
        <v>19</v>
      </c>
      <c r="S7" s="33">
        <v>19</v>
      </c>
      <c r="T7" s="33">
        <v>20</v>
      </c>
      <c r="U7" s="33">
        <v>21</v>
      </c>
      <c r="V7" s="33">
        <v>22</v>
      </c>
      <c r="W7" s="38">
        <v>23</v>
      </c>
      <c r="X7" s="39">
        <v>24</v>
      </c>
      <c r="Y7" s="39">
        <v>25</v>
      </c>
      <c r="Z7" s="39">
        <v>26</v>
      </c>
      <c r="AA7" s="39">
        <v>27</v>
      </c>
      <c r="AB7" s="39">
        <v>28</v>
      </c>
      <c r="AC7" s="39">
        <v>29</v>
      </c>
      <c r="AD7" s="39">
        <v>30</v>
      </c>
      <c r="AE7" s="39">
        <v>31</v>
      </c>
      <c r="AF7" s="40">
        <v>32</v>
      </c>
      <c r="AG7" s="39">
        <v>33</v>
      </c>
      <c r="AH7" s="39">
        <v>34</v>
      </c>
      <c r="AI7" s="39">
        <v>35</v>
      </c>
      <c r="AJ7" s="39">
        <v>36</v>
      </c>
      <c r="AK7" s="39">
        <v>37</v>
      </c>
      <c r="AL7" s="39">
        <v>38</v>
      </c>
      <c r="AM7" s="39">
        <v>39</v>
      </c>
      <c r="AN7" s="39">
        <v>40</v>
      </c>
      <c r="AO7" s="39">
        <v>41</v>
      </c>
      <c r="AP7" s="39">
        <v>42</v>
      </c>
      <c r="AQ7" s="39">
        <v>43</v>
      </c>
      <c r="AR7" s="39">
        <v>44</v>
      </c>
      <c r="AS7" s="39">
        <v>45</v>
      </c>
      <c r="AT7" s="39">
        <v>46</v>
      </c>
      <c r="AU7" s="39">
        <v>47</v>
      </c>
      <c r="AV7" s="39">
        <v>48</v>
      </c>
      <c r="AW7" s="39">
        <v>49</v>
      </c>
      <c r="AX7" s="41">
        <v>50</v>
      </c>
      <c r="AY7" s="33">
        <v>51</v>
      </c>
      <c r="AZ7" s="33">
        <v>52</v>
      </c>
      <c r="BA7" s="33">
        <v>53</v>
      </c>
      <c r="BB7" s="33">
        <v>54</v>
      </c>
      <c r="BC7" s="33">
        <v>55</v>
      </c>
      <c r="BD7" s="33">
        <v>56</v>
      </c>
      <c r="BE7" s="33">
        <v>57</v>
      </c>
      <c r="BF7" s="33">
        <v>58</v>
      </c>
      <c r="BG7" s="33">
        <v>59</v>
      </c>
      <c r="BH7" s="33">
        <v>60</v>
      </c>
      <c r="BI7" s="34">
        <v>61</v>
      </c>
      <c r="BJ7" s="33">
        <v>62</v>
      </c>
      <c r="BK7" s="33">
        <v>63</v>
      </c>
      <c r="BL7" s="42">
        <v>64</v>
      </c>
      <c r="BM7" s="39">
        <v>65</v>
      </c>
      <c r="BN7" s="3"/>
      <c r="BO7" s="4" t="s">
        <v>65</v>
      </c>
    </row>
    <row r="8" spans="1:70" ht="34.5" customHeight="1">
      <c r="A8" s="43"/>
      <c r="B8" s="44" t="s">
        <v>210</v>
      </c>
      <c r="C8" s="45">
        <f t="shared" ref="C8" si="0">D8+E8</f>
        <v>708</v>
      </c>
      <c r="D8" s="46">
        <f>'мониторинг опр.нужд. в СДУ'!L6+'мониторинг опр.нужд. в СДУ'!M6+'мониторинг опр.нужд. в СДУ'!N6+'мониторинг опр.нужд. в СДУ'!O6</f>
        <v>688</v>
      </c>
      <c r="E8" s="46">
        <f>'мониторинг опр.нужд. в СДУ'!P6+'мониторинг опр.нужд. в СДУ'!Q6+'мониторинг опр.нужд. в СДУ'!R6+'мониторинг опр.нужд. в СДУ'!S6</f>
        <v>20</v>
      </c>
      <c r="F8" s="47">
        <f t="shared" ref="F8" si="1">G8+H8</f>
        <v>717</v>
      </c>
      <c r="G8" s="48">
        <v>697</v>
      </c>
      <c r="H8" s="48">
        <v>20</v>
      </c>
      <c r="I8" s="48">
        <v>0</v>
      </c>
      <c r="J8" s="49">
        <f>('мониторинг опр.нужд. в СДУ'!H6+'мониторинг опр.нужд. в СДУ'!I6+'мониторинг опр.нужд. в СДУ'!J6+'мониторинг опр.нужд. в СДУ'!K6)-'межвед. взаимод. в рамках СДУ'!M5-I8-C8</f>
        <v>2450</v>
      </c>
      <c r="K8" s="50">
        <f t="shared" ref="K8" si="2">L8+M8+N8</f>
        <v>9</v>
      </c>
      <c r="L8" s="51">
        <v>1</v>
      </c>
      <c r="M8" s="51">
        <v>5</v>
      </c>
      <c r="N8" s="48">
        <v>3</v>
      </c>
      <c r="O8" s="52">
        <v>9</v>
      </c>
      <c r="P8" s="53">
        <v>9</v>
      </c>
      <c r="Q8" s="53">
        <v>0</v>
      </c>
      <c r="R8" s="53">
        <v>0</v>
      </c>
      <c r="S8" s="48">
        <v>0</v>
      </c>
      <c r="T8" s="48">
        <v>0</v>
      </c>
      <c r="U8" s="48">
        <v>9</v>
      </c>
      <c r="V8" s="48">
        <v>7</v>
      </c>
      <c r="W8" s="49">
        <f t="shared" ref="W8" si="3">Y8+Z8+AA8+AB8+AC8+AD8+AE8</f>
        <v>7</v>
      </c>
      <c r="X8" s="54">
        <v>7</v>
      </c>
      <c r="Y8" s="48">
        <v>0</v>
      </c>
      <c r="Z8" s="48">
        <v>0</v>
      </c>
      <c r="AA8" s="48">
        <v>0</v>
      </c>
      <c r="AB8" s="48">
        <v>0</v>
      </c>
      <c r="AC8" s="48">
        <v>7</v>
      </c>
      <c r="AD8" s="48">
        <v>0</v>
      </c>
      <c r="AE8" s="48">
        <v>0</v>
      </c>
      <c r="AF8" s="49">
        <f t="shared" ref="AF8" si="4">AN8+AS8</f>
        <v>9</v>
      </c>
      <c r="AG8" s="51">
        <v>6</v>
      </c>
      <c r="AH8" s="48">
        <v>0</v>
      </c>
      <c r="AI8" s="48">
        <v>0</v>
      </c>
      <c r="AJ8" s="48">
        <v>0</v>
      </c>
      <c r="AK8" s="48">
        <v>0</v>
      </c>
      <c r="AL8" s="48">
        <v>0</v>
      </c>
      <c r="AM8" s="48">
        <v>0</v>
      </c>
      <c r="AN8" s="48">
        <v>0</v>
      </c>
      <c r="AO8" s="55">
        <v>0</v>
      </c>
      <c r="AP8" s="55">
        <v>0</v>
      </c>
      <c r="AQ8" s="55">
        <v>0</v>
      </c>
      <c r="AR8" s="56">
        <v>0</v>
      </c>
      <c r="AS8" s="48">
        <v>9</v>
      </c>
      <c r="AT8" s="56">
        <v>4</v>
      </c>
      <c r="AU8" s="56">
        <v>0</v>
      </c>
      <c r="AV8" s="56">
        <v>2</v>
      </c>
      <c r="AW8" s="55">
        <v>0</v>
      </c>
      <c r="AX8" s="49">
        <f t="shared" ref="AX8" si="5">AY8+AZ8+BA8</f>
        <v>0</v>
      </c>
      <c r="AY8" s="48">
        <v>0</v>
      </c>
      <c r="AZ8" s="48">
        <v>0</v>
      </c>
      <c r="BA8" s="48">
        <v>0</v>
      </c>
      <c r="BB8" s="48">
        <v>7</v>
      </c>
      <c r="BC8" s="48">
        <v>0</v>
      </c>
      <c r="BD8" s="48">
        <v>0</v>
      </c>
      <c r="BE8" s="48">
        <v>7</v>
      </c>
      <c r="BF8" s="57">
        <v>10</v>
      </c>
      <c r="BG8" s="57">
        <v>13</v>
      </c>
      <c r="BH8" s="57">
        <v>7</v>
      </c>
      <c r="BI8" s="58">
        <f>'социальные технологии Ф1'!H10+'социальные технологии Ф1'!I10+'социальные технологии Ф1'!J10</f>
        <v>118</v>
      </c>
      <c r="BJ8" s="59">
        <v>174</v>
      </c>
      <c r="BK8" s="57">
        <v>14</v>
      </c>
      <c r="BL8" s="60">
        <v>2</v>
      </c>
      <c r="BM8" s="61">
        <v>1</v>
      </c>
      <c r="BN8" s="5"/>
      <c r="BO8" s="6"/>
      <c r="BP8" s="7"/>
      <c r="BQ8" s="7"/>
      <c r="BR8" s="7"/>
    </row>
    <row r="9" spans="1:70" ht="36" customHeight="1">
      <c r="A9" s="43"/>
      <c r="B9" s="44"/>
      <c r="C9" s="62"/>
      <c r="D9" s="63"/>
      <c r="E9" s="46"/>
      <c r="F9" s="47"/>
      <c r="G9" s="48"/>
      <c r="H9" s="48"/>
      <c r="I9" s="64"/>
      <c r="J9" s="49"/>
      <c r="K9" s="65"/>
      <c r="L9" s="64"/>
      <c r="M9" s="66"/>
      <c r="N9" s="66"/>
      <c r="O9" s="52"/>
      <c r="P9" s="53"/>
      <c r="Q9" s="53"/>
      <c r="R9" s="53"/>
      <c r="S9" s="64"/>
      <c r="T9" s="66"/>
      <c r="U9" s="66"/>
      <c r="V9" s="66"/>
      <c r="W9" s="67"/>
      <c r="X9" s="64"/>
      <c r="Y9" s="66"/>
      <c r="Z9" s="66"/>
      <c r="AA9" s="66"/>
      <c r="AB9" s="66"/>
      <c r="AC9" s="66"/>
      <c r="AD9" s="66"/>
      <c r="AE9" s="66"/>
      <c r="AF9" s="67"/>
      <c r="AG9" s="68"/>
      <c r="AH9" s="66"/>
      <c r="AI9" s="66"/>
      <c r="AJ9" s="66"/>
      <c r="AK9" s="48"/>
      <c r="AL9" s="66"/>
      <c r="AM9" s="66"/>
      <c r="AN9" s="66"/>
      <c r="AO9" s="69"/>
      <c r="AP9" s="55"/>
      <c r="AQ9" s="69"/>
      <c r="AR9" s="69"/>
      <c r="AS9" s="66"/>
      <c r="AT9" s="69"/>
      <c r="AU9" s="56"/>
      <c r="AV9" s="69"/>
      <c r="AW9" s="69"/>
      <c r="AX9" s="67"/>
      <c r="AY9" s="64"/>
      <c r="AZ9" s="66"/>
      <c r="BA9" s="66"/>
      <c r="BB9" s="66"/>
      <c r="BC9" s="66"/>
      <c r="BD9" s="66"/>
      <c r="BE9" s="66"/>
      <c r="BF9" s="66"/>
      <c r="BG9" s="66"/>
      <c r="BH9" s="66"/>
      <c r="BI9" s="70"/>
      <c r="BJ9" s="71"/>
      <c r="BK9" s="66"/>
      <c r="BL9" s="72"/>
      <c r="BM9" s="73"/>
      <c r="BN9" s="8"/>
      <c r="BO9" s="8"/>
      <c r="BP9" s="7"/>
      <c r="BQ9" s="7"/>
      <c r="BR9" s="7"/>
    </row>
    <row r="10" spans="1:70">
      <c r="A10" s="9"/>
      <c r="B10" s="10"/>
      <c r="C10" s="10"/>
      <c r="D10" s="10"/>
      <c r="E10" s="10"/>
      <c r="F10" s="10"/>
      <c r="G10" s="10"/>
      <c r="H10" s="1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</row>
    <row r="11" spans="1:70" ht="157.5" customHeight="1">
      <c r="A11" s="9"/>
      <c r="B11" s="11" t="s">
        <v>66</v>
      </c>
      <c r="C11" s="10"/>
      <c r="D11" s="10"/>
      <c r="E11" s="10"/>
      <c r="F11" s="10"/>
      <c r="G11" s="10"/>
      <c r="H11" s="1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</row>
    <row r="12" spans="1:70" ht="151.5" customHeight="1">
      <c r="A12" s="9"/>
      <c r="B12" s="12" t="s">
        <v>67</v>
      </c>
      <c r="C12" s="10"/>
      <c r="D12" s="10"/>
      <c r="E12" s="10"/>
      <c r="F12" s="10"/>
      <c r="G12" s="10"/>
      <c r="H12" s="10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13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</row>
    <row r="13" spans="1:70">
      <c r="A13" s="9"/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14"/>
    </row>
  </sheetData>
  <sheetProtection formatCells="0" selectLockedCells="1"/>
  <mergeCells count="78">
    <mergeCell ref="A1:BM1"/>
    <mergeCell ref="A2:A6"/>
    <mergeCell ref="B2:B6"/>
    <mergeCell ref="C2:E2"/>
    <mergeCell ref="F2:H2"/>
    <mergeCell ref="I2:I6"/>
    <mergeCell ref="J2:J6"/>
    <mergeCell ref="K2:N2"/>
    <mergeCell ref="O2:R3"/>
    <mergeCell ref="S2:U3"/>
    <mergeCell ref="V2:AE3"/>
    <mergeCell ref="AF2:AW3"/>
    <mergeCell ref="AX2:BB3"/>
    <mergeCell ref="BC2:BE3"/>
    <mergeCell ref="BF2:BJ2"/>
    <mergeCell ref="BK2:BK6"/>
    <mergeCell ref="BL2:BM3"/>
    <mergeCell ref="C3:C6"/>
    <mergeCell ref="D3:D6"/>
    <mergeCell ref="E3:E6"/>
    <mergeCell ref="F3:F6"/>
    <mergeCell ref="G3:G6"/>
    <mergeCell ref="H3:H6"/>
    <mergeCell ref="K3:N3"/>
    <mergeCell ref="BF3:BH3"/>
    <mergeCell ref="BI3:BJ3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C4"/>
    <mergeCell ref="AD4:AD6"/>
    <mergeCell ref="AE4:AE6"/>
    <mergeCell ref="AF4:AF6"/>
    <mergeCell ref="AG4:AH5"/>
    <mergeCell ref="AI4:AI6"/>
    <mergeCell ref="AJ4:AM4"/>
    <mergeCell ref="AN4:AN6"/>
    <mergeCell ref="AO4:AR4"/>
    <mergeCell ref="AS4:AS6"/>
    <mergeCell ref="AT4:AW4"/>
    <mergeCell ref="AX4:AX6"/>
    <mergeCell ref="AY4:BA5"/>
    <mergeCell ref="BB4:BB6"/>
    <mergeCell ref="BC4:BC6"/>
    <mergeCell ref="BD4:BD6"/>
    <mergeCell ref="BE4:BE6"/>
    <mergeCell ref="BF4:BF6"/>
    <mergeCell ref="BG4:BG6"/>
    <mergeCell ref="BH4:BH6"/>
    <mergeCell ref="BI4:BI6"/>
    <mergeCell ref="BJ4:BJ6"/>
    <mergeCell ref="BL4:BL6"/>
    <mergeCell ref="BM4:BM6"/>
    <mergeCell ref="AA5:AA6"/>
    <mergeCell ref="AB5:AB6"/>
    <mergeCell ref="AC5:AC6"/>
    <mergeCell ref="AJ5:AK5"/>
    <mergeCell ref="AL5:AL6"/>
    <mergeCell ref="AM5:AM6"/>
    <mergeCell ref="AO5:AP5"/>
    <mergeCell ref="AQ5:AQ6"/>
    <mergeCell ref="AR5:AR6"/>
    <mergeCell ref="AT5:AU5"/>
    <mergeCell ref="AV5:AV6"/>
    <mergeCell ref="AW5:AW6"/>
  </mergeCells>
  <pageMargins left="0.70078740157480324" right="0.70078740157480324" top="0.75196850393700776" bottom="0.75196850393700776" header="0.3" footer="0.3"/>
  <pageSetup paperSize="9" scale="17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"/>
  <sheetViews>
    <sheetView zoomScale="55" zoomScaleNormal="55" workbookViewId="0">
      <selection activeCell="O6" sqref="O6"/>
    </sheetView>
  </sheetViews>
  <sheetFormatPr defaultRowHeight="15"/>
  <cols>
    <col min="1" max="1" width="6.7109375" customWidth="1"/>
    <col min="2" max="2" width="23.5703125" customWidth="1"/>
    <col min="3" max="3" width="10.140625" customWidth="1"/>
    <col min="4" max="4" width="15.140625" customWidth="1"/>
    <col min="5" max="5" width="13.42578125" customWidth="1"/>
    <col min="6" max="6" width="20.28515625" customWidth="1"/>
    <col min="7" max="7" width="18.7109375" customWidth="1"/>
    <col min="8" max="8" width="15.5703125" customWidth="1"/>
    <col min="9" max="9" width="16.140625" customWidth="1"/>
    <col min="10" max="10" width="15.5703125" customWidth="1"/>
    <col min="11" max="11" width="15.28515625" customWidth="1"/>
    <col min="15" max="15" width="12.28515625" customWidth="1"/>
    <col min="19" max="19" width="11.5703125" customWidth="1"/>
    <col min="24" max="24" width="10.85546875" customWidth="1"/>
  </cols>
  <sheetData>
    <row r="1" spans="1:20" ht="50.25" customHeight="1">
      <c r="A1" s="199" t="s">
        <v>224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1"/>
    </row>
    <row r="2" spans="1:20" ht="398.25" customHeight="1">
      <c r="A2" s="202" t="s">
        <v>0</v>
      </c>
      <c r="B2" s="205" t="s">
        <v>1</v>
      </c>
      <c r="C2" s="178" t="s">
        <v>211</v>
      </c>
      <c r="D2" s="179"/>
      <c r="E2" s="179"/>
      <c r="F2" s="179"/>
      <c r="G2" s="180"/>
      <c r="H2" s="178" t="s">
        <v>212</v>
      </c>
      <c r="I2" s="179"/>
      <c r="J2" s="179"/>
      <c r="K2" s="180"/>
      <c r="L2" s="178" t="s">
        <v>68</v>
      </c>
      <c r="M2" s="179"/>
      <c r="N2" s="179"/>
      <c r="O2" s="180"/>
      <c r="P2" s="205" t="s">
        <v>69</v>
      </c>
      <c r="Q2" s="205"/>
      <c r="R2" s="205"/>
      <c r="S2" s="205"/>
    </row>
    <row r="3" spans="1:20" ht="132.75" customHeight="1">
      <c r="A3" s="203"/>
      <c r="B3" s="205"/>
      <c r="C3" s="178" t="s">
        <v>70</v>
      </c>
      <c r="D3" s="180"/>
      <c r="E3" s="154" t="s">
        <v>71</v>
      </c>
      <c r="F3" s="205" t="s">
        <v>72</v>
      </c>
      <c r="G3" s="205" t="s">
        <v>73</v>
      </c>
      <c r="H3" s="154" t="s">
        <v>74</v>
      </c>
      <c r="I3" s="154" t="s">
        <v>75</v>
      </c>
      <c r="J3" s="154" t="s">
        <v>76</v>
      </c>
      <c r="K3" s="154" t="s">
        <v>77</v>
      </c>
      <c r="L3" s="154" t="s">
        <v>78</v>
      </c>
      <c r="M3" s="154" t="s">
        <v>79</v>
      </c>
      <c r="N3" s="154" t="s">
        <v>80</v>
      </c>
      <c r="O3" s="154" t="s">
        <v>81</v>
      </c>
      <c r="P3" s="154" t="s">
        <v>82</v>
      </c>
      <c r="Q3" s="154" t="s">
        <v>83</v>
      </c>
      <c r="R3" s="154" t="s">
        <v>84</v>
      </c>
      <c r="S3" s="154" t="s">
        <v>85</v>
      </c>
    </row>
    <row r="4" spans="1:20" ht="135" customHeight="1">
      <c r="A4" s="204"/>
      <c r="B4" s="205"/>
      <c r="C4" s="74" t="s">
        <v>86</v>
      </c>
      <c r="D4" s="74" t="s">
        <v>87</v>
      </c>
      <c r="E4" s="198"/>
      <c r="F4" s="205"/>
      <c r="G4" s="205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</row>
    <row r="5" spans="1:20" ht="24" customHeight="1">
      <c r="A5" s="75">
        <v>1</v>
      </c>
      <c r="B5" s="76">
        <v>2</v>
      </c>
      <c r="C5" s="75">
        <v>3</v>
      </c>
      <c r="D5" s="77">
        <v>4</v>
      </c>
      <c r="E5" s="75">
        <v>5</v>
      </c>
      <c r="F5" s="75">
        <v>6</v>
      </c>
      <c r="G5" s="76">
        <v>7</v>
      </c>
      <c r="H5" s="75">
        <v>8</v>
      </c>
      <c r="I5" s="76">
        <v>9</v>
      </c>
      <c r="J5" s="75">
        <v>10</v>
      </c>
      <c r="K5" s="76">
        <v>11</v>
      </c>
      <c r="L5" s="75">
        <v>12</v>
      </c>
      <c r="M5" s="76">
        <v>13</v>
      </c>
      <c r="N5" s="75">
        <v>14</v>
      </c>
      <c r="O5" s="76">
        <v>15</v>
      </c>
      <c r="P5" s="75">
        <v>16</v>
      </c>
      <c r="Q5" s="76">
        <v>17</v>
      </c>
      <c r="R5" s="75">
        <v>18</v>
      </c>
      <c r="S5" s="76">
        <v>19</v>
      </c>
    </row>
    <row r="6" spans="1:20" ht="53.25" customHeight="1">
      <c r="A6" s="64"/>
      <c r="B6" s="78" t="s">
        <v>210</v>
      </c>
      <c r="C6" s="79">
        <v>3743</v>
      </c>
      <c r="D6" s="65">
        <f>'межвед. взаимод. в рамках СДУ'!H5</f>
        <v>49</v>
      </c>
      <c r="E6" s="80">
        <v>9</v>
      </c>
      <c r="F6" s="80">
        <v>0</v>
      </c>
      <c r="G6" s="80">
        <v>6</v>
      </c>
      <c r="H6" s="80">
        <v>2292</v>
      </c>
      <c r="I6" s="80">
        <v>529</v>
      </c>
      <c r="J6" s="80">
        <v>224</v>
      </c>
      <c r="K6" s="80">
        <v>146</v>
      </c>
      <c r="L6" s="80">
        <v>381</v>
      </c>
      <c r="M6" s="80">
        <v>217</v>
      </c>
      <c r="N6" s="80">
        <v>63</v>
      </c>
      <c r="O6" s="80">
        <v>27</v>
      </c>
      <c r="P6" s="64">
        <v>0</v>
      </c>
      <c r="Q6" s="64">
        <v>7</v>
      </c>
      <c r="R6" s="64">
        <v>2</v>
      </c>
      <c r="S6" s="64">
        <v>11</v>
      </c>
    </row>
    <row r="7" spans="1:20" ht="44.25" customHeight="1">
      <c r="A7" s="64"/>
      <c r="B7" s="81"/>
      <c r="C7" s="79"/>
      <c r="D7" s="65"/>
      <c r="E7" s="64"/>
      <c r="F7" s="66"/>
      <c r="G7" s="66"/>
      <c r="H7" s="82"/>
      <c r="I7" s="82"/>
      <c r="J7" s="82"/>
      <c r="K7" s="82"/>
      <c r="L7" s="66"/>
      <c r="M7" s="66"/>
      <c r="N7" s="66"/>
      <c r="O7" s="66"/>
      <c r="P7" s="66"/>
      <c r="Q7" s="66"/>
      <c r="R7" s="66"/>
      <c r="S7" s="66"/>
      <c r="T7" s="16"/>
    </row>
  </sheetData>
  <sheetProtection selectLockedCells="1"/>
  <mergeCells count="23">
    <mergeCell ref="A1:S1"/>
    <mergeCell ref="A2:A4"/>
    <mergeCell ref="B2:B4"/>
    <mergeCell ref="C2:G2"/>
    <mergeCell ref="H2:K2"/>
    <mergeCell ref="L2:O2"/>
    <mergeCell ref="P2:S2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R3:R4"/>
    <mergeCell ref="S3:S4"/>
    <mergeCell ref="M3:M4"/>
    <mergeCell ref="N3:N4"/>
    <mergeCell ref="O3:O4"/>
    <mergeCell ref="P3:P4"/>
    <mergeCell ref="Q3:Q4"/>
  </mergeCells>
  <pageMargins left="0.7" right="0.7" top="0.75" bottom="0.75" header="0.3" footer="0.3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"/>
  <sheetViews>
    <sheetView zoomScale="68" zoomScaleNormal="68" workbookViewId="0">
      <selection activeCell="K10" sqref="K10"/>
    </sheetView>
  </sheetViews>
  <sheetFormatPr defaultRowHeight="15"/>
  <cols>
    <col min="1" max="1" width="8" customWidth="1"/>
    <col min="2" max="2" width="24.42578125" customWidth="1"/>
    <col min="3" max="3" width="23.85546875" customWidth="1"/>
    <col min="4" max="4" width="9.85546875" customWidth="1"/>
    <col min="5" max="5" width="21.85546875" customWidth="1"/>
    <col min="6" max="6" width="17.5703125" customWidth="1"/>
    <col min="7" max="7" width="11.85546875" customWidth="1"/>
    <col min="8" max="8" width="15.28515625" customWidth="1"/>
    <col min="9" max="9" width="15.42578125" customWidth="1"/>
    <col min="10" max="10" width="10.85546875" customWidth="1"/>
    <col min="11" max="11" width="13.5703125" customWidth="1"/>
    <col min="12" max="12" width="15.42578125" customWidth="1"/>
    <col min="13" max="13" width="11.28515625" customWidth="1"/>
    <col min="15" max="15" width="15.85546875" customWidth="1"/>
    <col min="16" max="16" width="19.42578125" customWidth="1"/>
  </cols>
  <sheetData>
    <row r="1" spans="1:20" ht="74.25" customHeight="1">
      <c r="A1" s="206" t="s">
        <v>225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</row>
    <row r="2" spans="1:20" ht="131.25" customHeight="1">
      <c r="A2" s="202" t="s">
        <v>0</v>
      </c>
      <c r="B2" s="205" t="s">
        <v>1</v>
      </c>
      <c r="C2" s="208" t="s">
        <v>88</v>
      </c>
      <c r="D2" s="208"/>
      <c r="E2" s="208"/>
      <c r="F2" s="208"/>
      <c r="G2" s="184" t="s">
        <v>89</v>
      </c>
      <c r="H2" s="210" t="s">
        <v>90</v>
      </c>
      <c r="I2" s="211"/>
      <c r="J2" s="211"/>
      <c r="K2" s="211"/>
      <c r="L2" s="211"/>
      <c r="M2" s="212"/>
      <c r="N2" s="208" t="s">
        <v>91</v>
      </c>
      <c r="O2" s="208"/>
      <c r="P2" s="208"/>
    </row>
    <row r="3" spans="1:20" ht="409.5">
      <c r="A3" s="204"/>
      <c r="B3" s="205"/>
      <c r="C3" s="28" t="s">
        <v>92</v>
      </c>
      <c r="D3" s="28" t="s">
        <v>93</v>
      </c>
      <c r="E3" s="28" t="s">
        <v>94</v>
      </c>
      <c r="F3" s="28" t="s">
        <v>95</v>
      </c>
      <c r="G3" s="209"/>
      <c r="H3" s="28" t="s">
        <v>96</v>
      </c>
      <c r="I3" s="28" t="s">
        <v>97</v>
      </c>
      <c r="J3" s="28" t="s">
        <v>98</v>
      </c>
      <c r="K3" s="28" t="s">
        <v>99</v>
      </c>
      <c r="L3" s="28" t="s">
        <v>100</v>
      </c>
      <c r="M3" s="28" t="s">
        <v>101</v>
      </c>
      <c r="N3" s="74" t="s">
        <v>102</v>
      </c>
      <c r="O3" s="83" t="s">
        <v>103</v>
      </c>
      <c r="P3" s="83" t="s">
        <v>104</v>
      </c>
    </row>
    <row r="4" spans="1:20" ht="25.5">
      <c r="A4" s="84">
        <v>1</v>
      </c>
      <c r="B4" s="76">
        <v>2</v>
      </c>
      <c r="C4" s="85">
        <v>3</v>
      </c>
      <c r="D4" s="85">
        <v>4</v>
      </c>
      <c r="E4" s="85">
        <v>5</v>
      </c>
      <c r="F4" s="85">
        <v>6</v>
      </c>
      <c r="G4" s="86">
        <v>7</v>
      </c>
      <c r="H4" s="85">
        <v>8</v>
      </c>
      <c r="I4" s="85">
        <v>9</v>
      </c>
      <c r="J4" s="85">
        <v>10</v>
      </c>
      <c r="K4" s="85">
        <v>11</v>
      </c>
      <c r="L4" s="85">
        <v>12</v>
      </c>
      <c r="M4" s="85">
        <v>13</v>
      </c>
      <c r="N4" s="87">
        <v>14</v>
      </c>
      <c r="O4" s="87">
        <v>15</v>
      </c>
      <c r="P4" s="87">
        <v>16</v>
      </c>
    </row>
    <row r="5" spans="1:20" ht="54.75" customHeight="1">
      <c r="A5" s="88"/>
      <c r="B5" s="78" t="s">
        <v>210</v>
      </c>
      <c r="C5" s="80">
        <v>0</v>
      </c>
      <c r="D5" s="80">
        <v>0</v>
      </c>
      <c r="E5" s="80">
        <v>0</v>
      </c>
      <c r="F5" s="80">
        <v>49</v>
      </c>
      <c r="G5" s="89">
        <f t="shared" ref="G5" si="0">C5+D5+E5+F5</f>
        <v>49</v>
      </c>
      <c r="H5" s="80">
        <v>49</v>
      </c>
      <c r="I5" s="80">
        <v>0</v>
      </c>
      <c r="J5" s="80">
        <v>16</v>
      </c>
      <c r="K5" s="80">
        <v>0</v>
      </c>
      <c r="L5" s="80">
        <v>0</v>
      </c>
      <c r="M5" s="80">
        <v>33</v>
      </c>
      <c r="N5" s="64">
        <v>0</v>
      </c>
      <c r="O5" s="64">
        <v>0</v>
      </c>
      <c r="P5" s="64">
        <v>0</v>
      </c>
      <c r="Q5" s="17"/>
      <c r="R5" s="17"/>
      <c r="S5" s="17"/>
      <c r="T5" s="17"/>
    </row>
    <row r="6" spans="1:20" ht="45.75" customHeight="1">
      <c r="A6" s="90"/>
      <c r="B6" s="43"/>
      <c r="C6" s="64"/>
      <c r="D6" s="66"/>
      <c r="E6" s="66"/>
      <c r="F6" s="66"/>
      <c r="G6" s="89"/>
      <c r="H6" s="64"/>
      <c r="I6" s="66"/>
      <c r="J6" s="66"/>
      <c r="K6" s="66"/>
      <c r="L6" s="66"/>
      <c r="M6" s="66"/>
      <c r="N6" s="66"/>
      <c r="O6" s="66"/>
      <c r="P6" s="66"/>
      <c r="Q6" s="17"/>
      <c r="R6" s="17"/>
      <c r="S6" s="17"/>
      <c r="T6" s="17"/>
    </row>
  </sheetData>
  <sheetProtection selectLockedCells="1"/>
  <mergeCells count="7">
    <mergeCell ref="A1:P1"/>
    <mergeCell ref="A2:A3"/>
    <mergeCell ref="B2:B3"/>
    <mergeCell ref="C2:F2"/>
    <mergeCell ref="G2:G3"/>
    <mergeCell ref="H2:M2"/>
    <mergeCell ref="N2:P2"/>
  </mergeCells>
  <pageMargins left="0.7" right="0.7" top="0.75" bottom="0.75" header="0.3" footer="0.3"/>
  <pageSetup paperSize="9" scale="5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"/>
  <sheetViews>
    <sheetView topLeftCell="R1" zoomScale="42" zoomScaleNormal="42" workbookViewId="0">
      <selection activeCell="AO14" sqref="AO14"/>
    </sheetView>
  </sheetViews>
  <sheetFormatPr defaultRowHeight="15"/>
  <cols>
    <col min="1" max="1" width="5.85546875" bestFit="1" customWidth="1"/>
    <col min="2" max="2" width="32.28515625" customWidth="1"/>
    <col min="3" max="3" width="8" customWidth="1"/>
    <col min="4" max="4" width="8.85546875" customWidth="1"/>
    <col min="5" max="5" width="17.5703125" customWidth="1"/>
    <col min="6" max="6" width="20.5703125" customWidth="1"/>
    <col min="7" max="7" width="8.140625" customWidth="1"/>
    <col min="8" max="8" width="17.140625" customWidth="1"/>
    <col min="9" max="9" width="8.85546875" customWidth="1"/>
    <col min="10" max="10" width="9.7109375" customWidth="1"/>
    <col min="11" max="11" width="8.85546875" customWidth="1"/>
    <col min="12" max="12" width="9.28515625" customWidth="1"/>
    <col min="13" max="13" width="11.7109375" customWidth="1"/>
    <col min="14" max="14" width="8.5703125" customWidth="1"/>
    <col min="15" max="15" width="9" customWidth="1"/>
    <col min="16" max="16" width="8.85546875" customWidth="1"/>
    <col min="17" max="17" width="11.85546875" customWidth="1"/>
    <col min="18" max="18" width="12" customWidth="1"/>
    <col min="19" max="19" width="8.5703125" customWidth="1"/>
    <col min="20" max="20" width="8.28515625" customWidth="1"/>
    <col min="21" max="21" width="9.5703125" customWidth="1"/>
    <col min="22" max="22" width="8.85546875" customWidth="1"/>
    <col min="23" max="23" width="12.85546875" customWidth="1"/>
    <col min="24" max="24" width="17.85546875" customWidth="1"/>
    <col min="25" max="26" width="10.7109375" customWidth="1"/>
    <col min="27" max="27" width="8.140625" customWidth="1"/>
    <col min="28" max="28" width="16.42578125" customWidth="1"/>
    <col min="29" max="29" width="16.7109375" customWidth="1"/>
    <col min="30" max="30" width="10" customWidth="1"/>
    <col min="31" max="31" width="9.28515625" customWidth="1"/>
    <col min="32" max="32" width="22.140625" customWidth="1"/>
    <col min="33" max="33" width="10.42578125" customWidth="1"/>
    <col min="34" max="34" width="17" customWidth="1"/>
    <col min="35" max="35" width="24.5703125" customWidth="1"/>
    <col min="36" max="36" width="15.5703125" customWidth="1"/>
    <col min="37" max="37" width="9.7109375" customWidth="1"/>
    <col min="38" max="38" width="14.5703125" customWidth="1"/>
    <col min="39" max="39" width="24" customWidth="1"/>
    <col min="40" max="40" width="17.140625" customWidth="1"/>
    <col min="41" max="41" width="20.85546875" customWidth="1"/>
    <col min="42" max="42" width="15.85546875" customWidth="1"/>
    <col min="43" max="43" width="13.42578125" customWidth="1"/>
    <col min="44" max="44" width="9" customWidth="1"/>
    <col min="45" max="45" width="17.140625" customWidth="1"/>
    <col min="46" max="46" width="9.5703125" customWidth="1"/>
  </cols>
  <sheetData>
    <row r="1" spans="1:52" ht="46.5" customHeight="1">
      <c r="A1" s="214" t="s">
        <v>226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</row>
    <row r="2" spans="1:52" ht="76.5" customHeight="1">
      <c r="A2" s="87"/>
      <c r="B2" s="87"/>
      <c r="C2" s="216" t="s">
        <v>105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8"/>
      <c r="R2" s="154" t="s">
        <v>106</v>
      </c>
      <c r="S2" s="219" t="s">
        <v>107</v>
      </c>
      <c r="T2" s="220"/>
      <c r="U2" s="220"/>
      <c r="V2" s="220"/>
      <c r="W2" s="221"/>
      <c r="X2" s="225" t="s">
        <v>108</v>
      </c>
      <c r="Y2" s="226"/>
      <c r="Z2" s="187" t="s">
        <v>109</v>
      </c>
      <c r="AA2" s="188"/>
      <c r="AB2" s="186"/>
      <c r="AC2" s="229" t="s">
        <v>110</v>
      </c>
      <c r="AD2" s="230"/>
      <c r="AE2" s="230"/>
      <c r="AF2" s="230"/>
      <c r="AG2" s="230"/>
      <c r="AH2" s="230"/>
      <c r="AI2" s="230"/>
      <c r="AJ2" s="230"/>
      <c r="AK2" s="230"/>
      <c r="AL2" s="231"/>
      <c r="AM2" s="187" t="s">
        <v>111</v>
      </c>
      <c r="AN2" s="188"/>
      <c r="AO2" s="188"/>
      <c r="AP2" s="186"/>
      <c r="AQ2" s="187" t="s">
        <v>112</v>
      </c>
      <c r="AR2" s="186"/>
      <c r="AS2" s="187" t="s">
        <v>113</v>
      </c>
      <c r="AT2" s="186"/>
    </row>
    <row r="3" spans="1:52" ht="370.5" customHeight="1">
      <c r="A3" s="184" t="s">
        <v>0</v>
      </c>
      <c r="B3" s="208" t="s">
        <v>1</v>
      </c>
      <c r="C3" s="198" t="s">
        <v>114</v>
      </c>
      <c r="D3" s="198" t="s">
        <v>115</v>
      </c>
      <c r="E3" s="187" t="s">
        <v>116</v>
      </c>
      <c r="F3" s="188"/>
      <c r="G3" s="188"/>
      <c r="H3" s="186"/>
      <c r="I3" s="198" t="s">
        <v>117</v>
      </c>
      <c r="J3" s="205" t="s">
        <v>118</v>
      </c>
      <c r="K3" s="205"/>
      <c r="L3" s="187" t="s">
        <v>119</v>
      </c>
      <c r="M3" s="186"/>
      <c r="N3" s="169" t="s">
        <v>120</v>
      </c>
      <c r="O3" s="213"/>
      <c r="P3" s="198" t="s">
        <v>121</v>
      </c>
      <c r="Q3" s="205" t="s">
        <v>213</v>
      </c>
      <c r="R3" s="155"/>
      <c r="S3" s="222"/>
      <c r="T3" s="223"/>
      <c r="U3" s="223"/>
      <c r="V3" s="223"/>
      <c r="W3" s="224"/>
      <c r="X3" s="227"/>
      <c r="Y3" s="228"/>
      <c r="Z3" s="169"/>
      <c r="AA3" s="170"/>
      <c r="AB3" s="213"/>
      <c r="AC3" s="232"/>
      <c r="AD3" s="233"/>
      <c r="AE3" s="233"/>
      <c r="AF3" s="233"/>
      <c r="AG3" s="233"/>
      <c r="AH3" s="233"/>
      <c r="AI3" s="233"/>
      <c r="AJ3" s="233"/>
      <c r="AK3" s="233"/>
      <c r="AL3" s="234"/>
      <c r="AM3" s="169"/>
      <c r="AN3" s="170"/>
      <c r="AO3" s="170"/>
      <c r="AP3" s="213"/>
      <c r="AQ3" s="169"/>
      <c r="AR3" s="213"/>
      <c r="AS3" s="169"/>
      <c r="AT3" s="213"/>
    </row>
    <row r="4" spans="1:52" ht="409.5" customHeight="1">
      <c r="A4" s="185"/>
      <c r="B4" s="184"/>
      <c r="C4" s="154"/>
      <c r="D4" s="154"/>
      <c r="E4" s="28" t="s">
        <v>122</v>
      </c>
      <c r="F4" s="28" t="s">
        <v>123</v>
      </c>
      <c r="G4" s="28" t="s">
        <v>124</v>
      </c>
      <c r="H4" s="28" t="s">
        <v>125</v>
      </c>
      <c r="I4" s="154"/>
      <c r="J4" s="91" t="s">
        <v>126</v>
      </c>
      <c r="K4" s="91" t="s">
        <v>127</v>
      </c>
      <c r="L4" s="28" t="s">
        <v>128</v>
      </c>
      <c r="M4" s="28" t="s">
        <v>129</v>
      </c>
      <c r="N4" s="28" t="s">
        <v>130</v>
      </c>
      <c r="O4" s="28" t="s">
        <v>131</v>
      </c>
      <c r="P4" s="154"/>
      <c r="Q4" s="154"/>
      <c r="R4" s="155"/>
      <c r="S4" s="92" t="s">
        <v>132</v>
      </c>
      <c r="T4" s="92" t="s">
        <v>133</v>
      </c>
      <c r="U4" s="92" t="s">
        <v>134</v>
      </c>
      <c r="V4" s="92" t="s">
        <v>135</v>
      </c>
      <c r="W4" s="92" t="s">
        <v>136</v>
      </c>
      <c r="X4" s="140" t="s">
        <v>137</v>
      </c>
      <c r="Y4" s="140" t="s">
        <v>214</v>
      </c>
      <c r="Z4" s="28" t="s">
        <v>138</v>
      </c>
      <c r="AA4" s="28" t="s">
        <v>139</v>
      </c>
      <c r="AB4" s="28" t="s">
        <v>140</v>
      </c>
      <c r="AC4" s="140" t="s">
        <v>215</v>
      </c>
      <c r="AD4" s="140" t="s">
        <v>141</v>
      </c>
      <c r="AE4" s="140" t="s">
        <v>216</v>
      </c>
      <c r="AF4" s="140" t="s">
        <v>142</v>
      </c>
      <c r="AG4" s="140" t="s">
        <v>143</v>
      </c>
      <c r="AH4" s="140" t="s">
        <v>217</v>
      </c>
      <c r="AI4" s="140" t="s">
        <v>144</v>
      </c>
      <c r="AJ4" s="140" t="s">
        <v>218</v>
      </c>
      <c r="AK4" s="140" t="s">
        <v>145</v>
      </c>
      <c r="AL4" s="140" t="s">
        <v>219</v>
      </c>
      <c r="AM4" s="28" t="s">
        <v>146</v>
      </c>
      <c r="AN4" s="28" t="s">
        <v>147</v>
      </c>
      <c r="AO4" s="28" t="s">
        <v>148</v>
      </c>
      <c r="AP4" s="28" t="s">
        <v>149</v>
      </c>
      <c r="AQ4" s="28" t="s">
        <v>150</v>
      </c>
      <c r="AR4" s="28" t="s">
        <v>220</v>
      </c>
      <c r="AS4" s="28" t="s">
        <v>151</v>
      </c>
      <c r="AT4" s="28" t="s">
        <v>221</v>
      </c>
    </row>
    <row r="5" spans="1:52" ht="30.75" customHeight="1">
      <c r="A5" s="93">
        <v>1</v>
      </c>
      <c r="B5" s="94">
        <v>2</v>
      </c>
      <c r="C5" s="95">
        <v>3</v>
      </c>
      <c r="D5" s="94">
        <v>4</v>
      </c>
      <c r="E5" s="94">
        <v>5</v>
      </c>
      <c r="F5" s="96">
        <v>6</v>
      </c>
      <c r="G5" s="94">
        <v>7</v>
      </c>
      <c r="H5" s="94">
        <v>8</v>
      </c>
      <c r="I5" s="94">
        <v>9</v>
      </c>
      <c r="J5" s="94">
        <v>10</v>
      </c>
      <c r="K5" s="94">
        <v>11</v>
      </c>
      <c r="L5" s="94">
        <v>12</v>
      </c>
      <c r="M5" s="95">
        <v>13</v>
      </c>
      <c r="N5" s="94">
        <v>14</v>
      </c>
      <c r="O5" s="94">
        <v>15</v>
      </c>
      <c r="P5" s="94">
        <v>16</v>
      </c>
      <c r="Q5" s="94">
        <v>17</v>
      </c>
      <c r="R5" s="95">
        <v>18</v>
      </c>
      <c r="S5" s="94">
        <v>19</v>
      </c>
      <c r="T5" s="94">
        <v>20</v>
      </c>
      <c r="U5" s="94">
        <v>21</v>
      </c>
      <c r="V5" s="94">
        <v>22</v>
      </c>
      <c r="W5" s="94">
        <v>23</v>
      </c>
      <c r="X5" s="141">
        <v>24</v>
      </c>
      <c r="Y5" s="142">
        <v>25</v>
      </c>
      <c r="Z5" s="94">
        <v>26</v>
      </c>
      <c r="AA5" s="94">
        <v>27</v>
      </c>
      <c r="AB5" s="96">
        <v>28</v>
      </c>
      <c r="AC5" s="96">
        <v>29</v>
      </c>
      <c r="AD5" s="142">
        <v>30</v>
      </c>
      <c r="AE5" s="96">
        <v>31</v>
      </c>
      <c r="AF5" s="142">
        <v>32</v>
      </c>
      <c r="AG5" s="142">
        <v>33</v>
      </c>
      <c r="AH5" s="96">
        <v>34</v>
      </c>
      <c r="AI5" s="142">
        <v>35</v>
      </c>
      <c r="AJ5" s="96">
        <v>36</v>
      </c>
      <c r="AK5" s="142">
        <v>37</v>
      </c>
      <c r="AL5" s="96">
        <v>38</v>
      </c>
      <c r="AM5" s="94">
        <v>39</v>
      </c>
      <c r="AN5" s="94">
        <v>40</v>
      </c>
      <c r="AO5" s="94">
        <v>41</v>
      </c>
      <c r="AP5" s="94">
        <v>42</v>
      </c>
      <c r="AQ5" s="94">
        <v>43</v>
      </c>
      <c r="AR5" s="94">
        <v>44</v>
      </c>
      <c r="AS5" s="94">
        <v>45</v>
      </c>
      <c r="AT5" s="97">
        <v>46</v>
      </c>
    </row>
    <row r="6" spans="1:52" ht="57.75" customHeight="1">
      <c r="A6" s="90"/>
      <c r="B6" s="43" t="s">
        <v>210</v>
      </c>
      <c r="C6" s="103">
        <f>'социальные технологии Ф1'!H8+'социальные технологии Ф1'!I8+'социальные технологии Ф1'!J8</f>
        <v>0</v>
      </c>
      <c r="D6" s="57">
        <v>50</v>
      </c>
      <c r="E6" s="57">
        <v>1</v>
      </c>
      <c r="F6" s="148">
        <v>22</v>
      </c>
      <c r="G6" s="57">
        <v>0</v>
      </c>
      <c r="H6" s="57">
        <v>0</v>
      </c>
      <c r="I6" s="57">
        <v>0</v>
      </c>
      <c r="J6" s="57">
        <v>0</v>
      </c>
      <c r="K6" s="57">
        <v>0</v>
      </c>
      <c r="L6" s="57">
        <v>3</v>
      </c>
      <c r="M6" s="104">
        <f>'социальные технологии Ф1'!H7+'социальные технологии Ф1'!I7+'социальные технологии Ф1'!J7</f>
        <v>4</v>
      </c>
      <c r="N6" s="57">
        <v>0</v>
      </c>
      <c r="O6" s="57">
        <v>0</v>
      </c>
      <c r="P6" s="57">
        <v>0</v>
      </c>
      <c r="Q6" s="57">
        <v>0</v>
      </c>
      <c r="R6" s="104">
        <f t="shared" ref="R6" si="0">S6+T6+U6+W6+V6</f>
        <v>0</v>
      </c>
      <c r="S6" s="57">
        <v>0</v>
      </c>
      <c r="T6" s="57">
        <v>0</v>
      </c>
      <c r="U6" s="57">
        <v>0</v>
      </c>
      <c r="V6" s="57">
        <v>0</v>
      </c>
      <c r="W6" s="57">
        <v>0</v>
      </c>
      <c r="X6" s="143">
        <f>'социальные технологии Ф2'!H7+'социальные технологии Ф2'!I7+'социальные технологии Ф2'!J7</f>
        <v>7</v>
      </c>
      <c r="Y6" s="144">
        <v>28</v>
      </c>
      <c r="Z6" s="57">
        <v>0</v>
      </c>
      <c r="AA6" s="57">
        <v>0</v>
      </c>
      <c r="AB6" s="148">
        <v>0</v>
      </c>
      <c r="AC6" s="148">
        <v>77</v>
      </c>
      <c r="AD6" s="144">
        <v>36</v>
      </c>
      <c r="AE6" s="148">
        <v>79</v>
      </c>
      <c r="AF6" s="144">
        <v>41</v>
      </c>
      <c r="AG6" s="144">
        <v>6</v>
      </c>
      <c r="AH6" s="148">
        <v>69</v>
      </c>
      <c r="AI6" s="144">
        <v>4</v>
      </c>
      <c r="AJ6" s="148">
        <v>105</v>
      </c>
      <c r="AK6" s="144">
        <v>0</v>
      </c>
      <c r="AL6" s="148">
        <v>0</v>
      </c>
      <c r="AM6" s="57">
        <v>0</v>
      </c>
      <c r="AN6" s="57">
        <v>0</v>
      </c>
      <c r="AO6" s="57">
        <v>0</v>
      </c>
      <c r="AP6" s="57">
        <v>0</v>
      </c>
      <c r="AQ6" s="57">
        <v>0</v>
      </c>
      <c r="AR6" s="57">
        <v>0</v>
      </c>
      <c r="AS6" s="57">
        <v>0</v>
      </c>
      <c r="AT6" s="57">
        <v>0</v>
      </c>
      <c r="AU6" s="18"/>
      <c r="AV6" s="18"/>
      <c r="AW6" s="18"/>
      <c r="AX6" s="18"/>
      <c r="AY6" s="18"/>
      <c r="AZ6" s="19"/>
    </row>
    <row r="7" spans="1:52" ht="47.25" customHeight="1">
      <c r="A7" s="90"/>
      <c r="B7" s="43"/>
      <c r="C7" s="98"/>
      <c r="D7" s="99"/>
      <c r="E7" s="100"/>
      <c r="F7" s="101"/>
      <c r="G7" s="100"/>
      <c r="H7" s="100"/>
      <c r="I7" s="100"/>
      <c r="J7" s="100"/>
      <c r="K7" s="100"/>
      <c r="L7" s="100"/>
      <c r="M7" s="102"/>
      <c r="N7" s="99"/>
      <c r="O7" s="99"/>
      <c r="P7" s="99"/>
      <c r="Q7" s="99"/>
      <c r="R7" s="102"/>
      <c r="S7" s="99"/>
      <c r="T7" s="99"/>
      <c r="U7" s="99"/>
      <c r="V7" s="99"/>
      <c r="W7" s="99"/>
      <c r="X7" s="145"/>
      <c r="Y7" s="146"/>
      <c r="Z7" s="100"/>
      <c r="AA7" s="100"/>
      <c r="AB7" s="101"/>
      <c r="AC7" s="101"/>
      <c r="AD7" s="147"/>
      <c r="AE7" s="101"/>
      <c r="AF7" s="147"/>
      <c r="AG7" s="147"/>
      <c r="AH7" s="101"/>
      <c r="AI7" s="147"/>
      <c r="AJ7" s="101"/>
      <c r="AK7" s="147"/>
      <c r="AL7" s="101"/>
      <c r="AM7" s="100"/>
      <c r="AN7" s="100"/>
      <c r="AO7" s="100"/>
      <c r="AP7" s="100"/>
      <c r="AQ7" s="100"/>
      <c r="AR7" s="99"/>
      <c r="AS7" s="99"/>
      <c r="AT7" s="99"/>
      <c r="AU7" s="18"/>
      <c r="AV7" s="18"/>
      <c r="AW7" s="18"/>
      <c r="AX7" s="18"/>
      <c r="AY7" s="18"/>
      <c r="AZ7" s="19"/>
    </row>
    <row r="8" spans="1:52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</row>
    <row r="9" spans="1:52">
      <c r="A9" s="21"/>
      <c r="B9" s="22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</row>
    <row r="10" spans="1:52" ht="57">
      <c r="A10" s="21"/>
      <c r="B10" s="23" t="s">
        <v>152</v>
      </c>
      <c r="C10" s="24" t="s">
        <v>153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</row>
  </sheetData>
  <sheetProtection selectLockedCells="1"/>
  <mergeCells count="21">
    <mergeCell ref="A1:AT1"/>
    <mergeCell ref="C2:Q2"/>
    <mergeCell ref="R2:R4"/>
    <mergeCell ref="S2:W3"/>
    <mergeCell ref="X2:Y3"/>
    <mergeCell ref="Z2:AB3"/>
    <mergeCell ref="AC2:AL3"/>
    <mergeCell ref="AM2:AP3"/>
    <mergeCell ref="AQ2:AR3"/>
    <mergeCell ref="AS2:AT3"/>
    <mergeCell ref="A3:A4"/>
    <mergeCell ref="B3:B4"/>
    <mergeCell ref="C3:C4"/>
    <mergeCell ref="D3:D4"/>
    <mergeCell ref="E3:H3"/>
    <mergeCell ref="I3:I4"/>
    <mergeCell ref="J3:K3"/>
    <mergeCell ref="L3:M3"/>
    <mergeCell ref="N3:O3"/>
    <mergeCell ref="P3:P4"/>
    <mergeCell ref="Q3:Q4"/>
  </mergeCells>
  <pageMargins left="0.7" right="0.7" top="0.75" bottom="0.75" header="0.3" footer="0.3"/>
  <pageSetup paperSize="9" scale="2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topLeftCell="A4" zoomScale="57" zoomScaleNormal="57" workbookViewId="0">
      <selection activeCell="M16" sqref="M16"/>
    </sheetView>
  </sheetViews>
  <sheetFormatPr defaultRowHeight="15"/>
  <cols>
    <col min="1" max="1" width="7.140625" customWidth="1"/>
    <col min="2" max="2" width="21.42578125" customWidth="1"/>
    <col min="3" max="3" width="16.42578125" customWidth="1"/>
    <col min="6" max="6" width="16.140625" customWidth="1"/>
    <col min="7" max="7" width="18.28515625" customWidth="1"/>
    <col min="8" max="8" width="12.140625" customWidth="1"/>
    <col min="9" max="9" width="21.7109375" customWidth="1"/>
    <col min="10" max="10" width="12.42578125" customWidth="1"/>
    <col min="11" max="11" width="11.85546875" customWidth="1"/>
    <col min="12" max="12" width="10.7109375" customWidth="1"/>
    <col min="13" max="13" width="13.42578125" customWidth="1"/>
    <col min="14" max="15" width="13.7109375" customWidth="1"/>
  </cols>
  <sheetData>
    <row r="1" spans="1:19" ht="57.75" customHeight="1">
      <c r="A1" s="242" t="s">
        <v>227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9" ht="246" customHeight="1">
      <c r="A2" s="244" t="s">
        <v>0</v>
      </c>
      <c r="B2" s="246" t="s">
        <v>1</v>
      </c>
      <c r="C2" s="246" t="s">
        <v>154</v>
      </c>
      <c r="D2" s="241" t="s">
        <v>155</v>
      </c>
      <c r="E2" s="241"/>
      <c r="F2" s="241"/>
      <c r="G2" s="241" t="s">
        <v>156</v>
      </c>
      <c r="H2" s="241" t="s">
        <v>157</v>
      </c>
      <c r="I2" s="241"/>
      <c r="J2" s="241"/>
      <c r="K2" s="241"/>
      <c r="L2" s="241"/>
      <c r="M2" s="241"/>
      <c r="N2" s="241" t="s">
        <v>158</v>
      </c>
      <c r="O2" s="241" t="s">
        <v>159</v>
      </c>
      <c r="P2" s="240"/>
    </row>
    <row r="3" spans="1:19" ht="35.25" customHeight="1">
      <c r="A3" s="245"/>
      <c r="B3" s="246"/>
      <c r="C3" s="246"/>
      <c r="D3" s="241" t="s">
        <v>160</v>
      </c>
      <c r="E3" s="241" t="s">
        <v>161</v>
      </c>
      <c r="F3" s="241" t="s">
        <v>162</v>
      </c>
      <c r="G3" s="241"/>
      <c r="H3" s="241" t="s">
        <v>163</v>
      </c>
      <c r="I3" s="241" t="s">
        <v>164</v>
      </c>
      <c r="J3" s="241" t="s">
        <v>165</v>
      </c>
      <c r="K3" s="241" t="s">
        <v>166</v>
      </c>
      <c r="L3" s="241" t="s">
        <v>167</v>
      </c>
      <c r="M3" s="241" t="s">
        <v>168</v>
      </c>
      <c r="N3" s="241"/>
      <c r="O3" s="241"/>
      <c r="P3" s="240"/>
    </row>
    <row r="4" spans="1:19" ht="258.75" customHeight="1">
      <c r="A4" s="245"/>
      <c r="B4" s="246"/>
      <c r="C4" s="246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0"/>
    </row>
    <row r="5" spans="1:19" ht="25.5">
      <c r="A5" s="15">
        <v>1</v>
      </c>
      <c r="B5" s="105">
        <v>2</v>
      </c>
      <c r="C5" s="105">
        <v>3</v>
      </c>
      <c r="D5" s="106">
        <v>4</v>
      </c>
      <c r="E5" s="105">
        <v>5</v>
      </c>
      <c r="F5" s="105">
        <v>6</v>
      </c>
      <c r="G5" s="106">
        <v>7</v>
      </c>
      <c r="H5" s="105">
        <v>8</v>
      </c>
      <c r="I5" s="105">
        <v>9</v>
      </c>
      <c r="J5" s="105">
        <v>10</v>
      </c>
      <c r="K5" s="105">
        <v>11</v>
      </c>
      <c r="L5" s="105">
        <v>12</v>
      </c>
      <c r="M5" s="105">
        <v>13</v>
      </c>
      <c r="N5" s="107">
        <v>14</v>
      </c>
      <c r="O5" s="108">
        <v>15</v>
      </c>
    </row>
    <row r="6" spans="1:19" ht="78.75">
      <c r="A6" s="235"/>
      <c r="B6" s="237" t="s">
        <v>210</v>
      </c>
      <c r="C6" s="109" t="s">
        <v>169</v>
      </c>
      <c r="D6" s="110">
        <f t="shared" ref="D6:D12" si="0">E6+F6</f>
        <v>0</v>
      </c>
      <c r="E6" s="111">
        <v>0</v>
      </c>
      <c r="F6" s="111">
        <v>0</v>
      </c>
      <c r="G6" s="110">
        <f t="shared" ref="G6:G12" si="1">H6+I6+J6+K6+L6+M6</f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2">
        <v>0</v>
      </c>
      <c r="N6" s="113">
        <v>0</v>
      </c>
      <c r="O6" s="113">
        <v>0</v>
      </c>
      <c r="P6" s="18"/>
      <c r="Q6" s="18"/>
      <c r="R6" s="18"/>
      <c r="S6" s="19"/>
    </row>
    <row r="7" spans="1:19" ht="78.75">
      <c r="A7" s="235"/>
      <c r="B7" s="238"/>
      <c r="C7" s="114" t="s">
        <v>170</v>
      </c>
      <c r="D7" s="110">
        <f t="shared" si="0"/>
        <v>1</v>
      </c>
      <c r="E7" s="111">
        <v>1</v>
      </c>
      <c r="F7" s="111">
        <v>0</v>
      </c>
      <c r="G7" s="110">
        <f t="shared" si="1"/>
        <v>4</v>
      </c>
      <c r="H7" s="111">
        <v>0</v>
      </c>
      <c r="I7" s="111">
        <v>4</v>
      </c>
      <c r="J7" s="111">
        <v>0</v>
      </c>
      <c r="K7" s="111">
        <v>0</v>
      </c>
      <c r="L7" s="111">
        <v>0</v>
      </c>
      <c r="M7" s="112">
        <v>0</v>
      </c>
      <c r="N7" s="115">
        <v>0</v>
      </c>
      <c r="O7" s="113">
        <v>0</v>
      </c>
      <c r="P7" s="18"/>
      <c r="Q7" s="18"/>
      <c r="R7" s="18"/>
      <c r="S7" s="19"/>
    </row>
    <row r="8" spans="1:19" ht="78.75">
      <c r="A8" s="235"/>
      <c r="B8" s="238"/>
      <c r="C8" s="114" t="s">
        <v>171</v>
      </c>
      <c r="D8" s="110">
        <f t="shared" si="0"/>
        <v>0</v>
      </c>
      <c r="E8" s="111">
        <v>0</v>
      </c>
      <c r="F8" s="111">
        <v>0</v>
      </c>
      <c r="G8" s="110">
        <f t="shared" si="1"/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2">
        <v>0</v>
      </c>
      <c r="N8" s="115">
        <v>0</v>
      </c>
      <c r="O8" s="113">
        <v>0</v>
      </c>
      <c r="P8" s="18"/>
      <c r="Q8" s="18"/>
      <c r="R8" s="18"/>
      <c r="S8" s="19"/>
    </row>
    <row r="9" spans="1:19" ht="131.25">
      <c r="A9" s="235"/>
      <c r="B9" s="238"/>
      <c r="C9" s="114" t="s">
        <v>172</v>
      </c>
      <c r="D9" s="110">
        <f t="shared" si="0"/>
        <v>0</v>
      </c>
      <c r="E9" s="111">
        <v>0</v>
      </c>
      <c r="F9" s="111">
        <v>0</v>
      </c>
      <c r="G9" s="110">
        <f t="shared" si="1"/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2">
        <v>0</v>
      </c>
      <c r="N9" s="115">
        <v>0</v>
      </c>
      <c r="O9" s="113">
        <v>0</v>
      </c>
      <c r="P9" s="18"/>
      <c r="Q9" s="18"/>
      <c r="R9" s="18"/>
      <c r="S9" s="19"/>
    </row>
    <row r="10" spans="1:19" ht="52.5">
      <c r="A10" s="235"/>
      <c r="B10" s="238"/>
      <c r="C10" s="114" t="s">
        <v>173</v>
      </c>
      <c r="D10" s="110">
        <f t="shared" si="0"/>
        <v>1</v>
      </c>
      <c r="E10" s="111">
        <v>1</v>
      </c>
      <c r="F10" s="111">
        <v>0</v>
      </c>
      <c r="G10" s="110">
        <f t="shared" si="1"/>
        <v>119</v>
      </c>
      <c r="H10" s="111">
        <v>2</v>
      </c>
      <c r="I10" s="116">
        <v>107</v>
      </c>
      <c r="J10" s="111">
        <v>9</v>
      </c>
      <c r="K10" s="111">
        <v>0</v>
      </c>
      <c r="L10" s="111">
        <v>0</v>
      </c>
      <c r="M10" s="112">
        <v>1</v>
      </c>
      <c r="N10" s="117">
        <v>38</v>
      </c>
      <c r="O10" s="113">
        <v>38</v>
      </c>
      <c r="P10" s="18"/>
      <c r="Q10" s="18"/>
      <c r="R10" s="18"/>
      <c r="S10" s="19"/>
    </row>
    <row r="11" spans="1:19" ht="105">
      <c r="A11" s="235"/>
      <c r="B11" s="238"/>
      <c r="C11" s="114" t="s">
        <v>174</v>
      </c>
      <c r="D11" s="110">
        <f t="shared" si="0"/>
        <v>2</v>
      </c>
      <c r="E11" s="111">
        <v>2</v>
      </c>
      <c r="F11" s="111">
        <v>0</v>
      </c>
      <c r="G11" s="110">
        <f t="shared" si="1"/>
        <v>352</v>
      </c>
      <c r="H11" s="111">
        <v>0</v>
      </c>
      <c r="I11" s="111">
        <v>352</v>
      </c>
      <c r="J11" s="111">
        <v>0</v>
      </c>
      <c r="K11" s="111">
        <v>0</v>
      </c>
      <c r="L11" s="111">
        <v>0</v>
      </c>
      <c r="M11" s="112">
        <v>0</v>
      </c>
      <c r="N11" s="115">
        <v>23</v>
      </c>
      <c r="O11" s="113">
        <v>23</v>
      </c>
      <c r="P11" s="18"/>
      <c r="Q11" s="18"/>
      <c r="R11" s="18"/>
      <c r="S11" s="19"/>
    </row>
    <row r="12" spans="1:19" ht="52.5">
      <c r="A12" s="236"/>
      <c r="B12" s="239"/>
      <c r="C12" s="114" t="s">
        <v>175</v>
      </c>
      <c r="D12" s="110">
        <f t="shared" si="0"/>
        <v>0</v>
      </c>
      <c r="E12" s="116">
        <v>0</v>
      </c>
      <c r="F12" s="111">
        <v>0</v>
      </c>
      <c r="G12" s="110">
        <f t="shared" si="1"/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2">
        <v>0</v>
      </c>
      <c r="N12" s="115">
        <v>0</v>
      </c>
      <c r="O12" s="113">
        <v>0</v>
      </c>
      <c r="P12" s="26"/>
      <c r="Q12" s="26"/>
      <c r="R12" s="18"/>
      <c r="S12" s="19"/>
    </row>
  </sheetData>
  <sheetProtection selectLockedCells="1"/>
  <mergeCells count="21">
    <mergeCell ref="A1:O1"/>
    <mergeCell ref="A2:A4"/>
    <mergeCell ref="B2:B4"/>
    <mergeCell ref="C2:C4"/>
    <mergeCell ref="D2:F2"/>
    <mergeCell ref="G2:G4"/>
    <mergeCell ref="H2:M2"/>
    <mergeCell ref="N2:N4"/>
    <mergeCell ref="O2:O4"/>
    <mergeCell ref="A6:A12"/>
    <mergeCell ref="B6:B12"/>
    <mergeCell ref="P2:P4"/>
    <mergeCell ref="D3:D4"/>
    <mergeCell ref="E3:E4"/>
    <mergeCell ref="F3:F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"/>
  <sheetViews>
    <sheetView tabSelected="1" zoomScale="60" zoomScaleNormal="60" workbookViewId="0">
      <selection activeCell="O6" sqref="O6"/>
    </sheetView>
  </sheetViews>
  <sheetFormatPr defaultRowHeight="15"/>
  <cols>
    <col min="2" max="2" width="24.5703125" customWidth="1"/>
    <col min="3" max="3" width="23.42578125" customWidth="1"/>
    <col min="4" max="4" width="12.28515625" customWidth="1"/>
    <col min="5" max="5" width="11.28515625" customWidth="1"/>
    <col min="6" max="6" width="12" customWidth="1"/>
    <col min="7" max="7" width="19.28515625" customWidth="1"/>
    <col min="8" max="8" width="11.28515625" customWidth="1"/>
    <col min="9" max="9" width="15.85546875" customWidth="1"/>
    <col min="10" max="10" width="11.28515625" customWidth="1"/>
    <col min="11" max="11" width="10.5703125" customWidth="1"/>
    <col min="12" max="12" width="10.85546875" customWidth="1"/>
    <col min="13" max="13" width="11" customWidth="1"/>
    <col min="14" max="14" width="11.5703125" customWidth="1"/>
    <col min="15" max="15" width="12.42578125" customWidth="1"/>
    <col min="16" max="16" width="58.140625" customWidth="1"/>
  </cols>
  <sheetData>
    <row r="1" spans="1:16" ht="42" customHeight="1">
      <c r="A1" s="254" t="s">
        <v>228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6"/>
    </row>
    <row r="2" spans="1:16" ht="209.25" customHeight="1">
      <c r="A2" s="185" t="s">
        <v>0</v>
      </c>
      <c r="B2" s="185" t="s">
        <v>1</v>
      </c>
      <c r="C2" s="185" t="s">
        <v>154</v>
      </c>
      <c r="D2" s="257" t="s">
        <v>155</v>
      </c>
      <c r="E2" s="251"/>
      <c r="F2" s="251"/>
      <c r="G2" s="251" t="s">
        <v>176</v>
      </c>
      <c r="H2" s="258" t="s">
        <v>157</v>
      </c>
      <c r="I2" s="255"/>
      <c r="J2" s="255"/>
      <c r="K2" s="255"/>
      <c r="L2" s="255"/>
      <c r="M2" s="256"/>
      <c r="N2" s="251" t="s">
        <v>177</v>
      </c>
      <c r="O2" s="259" t="s">
        <v>178</v>
      </c>
      <c r="P2" s="251" t="s">
        <v>179</v>
      </c>
    </row>
    <row r="3" spans="1:16" ht="30" customHeight="1">
      <c r="A3" s="185"/>
      <c r="B3" s="185"/>
      <c r="C3" s="185"/>
      <c r="D3" s="256" t="s">
        <v>160</v>
      </c>
      <c r="E3" s="249" t="s">
        <v>161</v>
      </c>
      <c r="F3" s="249" t="s">
        <v>162</v>
      </c>
      <c r="G3" s="249"/>
      <c r="H3" s="249" t="s">
        <v>163</v>
      </c>
      <c r="I3" s="249" t="s">
        <v>164</v>
      </c>
      <c r="J3" s="249" t="s">
        <v>165</v>
      </c>
      <c r="K3" s="247" t="s">
        <v>166</v>
      </c>
      <c r="L3" s="249" t="s">
        <v>167</v>
      </c>
      <c r="M3" s="250" t="s">
        <v>168</v>
      </c>
      <c r="N3" s="249"/>
      <c r="O3" s="259"/>
      <c r="P3" s="249"/>
    </row>
    <row r="4" spans="1:16" ht="272.25" customHeight="1">
      <c r="A4" s="185"/>
      <c r="B4" s="185"/>
      <c r="C4" s="185"/>
      <c r="D4" s="260"/>
      <c r="E4" s="250"/>
      <c r="F4" s="250"/>
      <c r="G4" s="250"/>
      <c r="H4" s="250"/>
      <c r="I4" s="250"/>
      <c r="J4" s="250"/>
      <c r="K4" s="248"/>
      <c r="L4" s="250"/>
      <c r="M4" s="251"/>
      <c r="N4" s="250"/>
      <c r="O4" s="259"/>
      <c r="P4" s="249"/>
    </row>
    <row r="5" spans="1:16" ht="25.5">
      <c r="A5" s="76">
        <v>1</v>
      </c>
      <c r="B5" s="76">
        <v>2</v>
      </c>
      <c r="C5" s="76">
        <v>3</v>
      </c>
      <c r="D5" s="77">
        <v>4</v>
      </c>
      <c r="E5" s="76">
        <v>5</v>
      </c>
      <c r="F5" s="76">
        <v>6</v>
      </c>
      <c r="G5" s="77">
        <v>7</v>
      </c>
      <c r="H5" s="76">
        <v>8</v>
      </c>
      <c r="I5" s="76">
        <v>9</v>
      </c>
      <c r="J5" s="76">
        <v>10</v>
      </c>
      <c r="K5" s="118">
        <v>11</v>
      </c>
      <c r="L5" s="76">
        <v>12</v>
      </c>
      <c r="M5" s="76">
        <v>13</v>
      </c>
      <c r="N5" s="76">
        <v>14</v>
      </c>
      <c r="O5" s="85">
        <v>15</v>
      </c>
      <c r="P5" s="76">
        <v>15</v>
      </c>
    </row>
    <row r="6" spans="1:16" ht="219" customHeight="1">
      <c r="A6" s="154"/>
      <c r="B6" s="252" t="s">
        <v>210</v>
      </c>
      <c r="C6" s="119" t="s">
        <v>180</v>
      </c>
      <c r="D6" s="63">
        <f t="shared" ref="D6:D7" si="0">E6+F6</f>
        <v>0</v>
      </c>
      <c r="E6" s="120">
        <v>0</v>
      </c>
      <c r="F6" s="120">
        <v>0</v>
      </c>
      <c r="G6" s="63">
        <f t="shared" ref="G6:G7" si="1">H6+I6+J6+K6+L6+M6</f>
        <v>0</v>
      </c>
      <c r="H6" s="120">
        <v>0</v>
      </c>
      <c r="I6" s="120">
        <v>0</v>
      </c>
      <c r="J6" s="120">
        <v>0</v>
      </c>
      <c r="K6" s="120">
        <v>0</v>
      </c>
      <c r="L6" s="120">
        <v>0</v>
      </c>
      <c r="M6" s="120">
        <v>0</v>
      </c>
      <c r="N6" s="121">
        <v>0</v>
      </c>
      <c r="O6" s="122">
        <v>0</v>
      </c>
      <c r="P6" s="123" t="s">
        <v>181</v>
      </c>
    </row>
    <row r="7" spans="1:16" ht="148.5" customHeight="1">
      <c r="A7" s="198"/>
      <c r="B7" s="253"/>
      <c r="C7" s="149" t="s">
        <v>182</v>
      </c>
      <c r="D7" s="150">
        <f t="shared" si="0"/>
        <v>2</v>
      </c>
      <c r="E7" s="68">
        <v>2</v>
      </c>
      <c r="F7" s="68">
        <v>0</v>
      </c>
      <c r="G7" s="150">
        <f t="shared" si="1"/>
        <v>7</v>
      </c>
      <c r="H7" s="68">
        <v>0</v>
      </c>
      <c r="I7" s="68">
        <v>7</v>
      </c>
      <c r="J7" s="68">
        <v>0</v>
      </c>
      <c r="K7" s="68">
        <v>0</v>
      </c>
      <c r="L7" s="68">
        <v>0</v>
      </c>
      <c r="M7" s="68">
        <v>0</v>
      </c>
      <c r="N7" s="151">
        <v>0</v>
      </c>
      <c r="O7" s="152">
        <v>0</v>
      </c>
      <c r="P7" s="123" t="s">
        <v>183</v>
      </c>
    </row>
  </sheetData>
  <sheetProtection selectLockedCells="1"/>
  <mergeCells count="21">
    <mergeCell ref="A1:P1"/>
    <mergeCell ref="A2:A4"/>
    <mergeCell ref="B2:B4"/>
    <mergeCell ref="C2:C4"/>
    <mergeCell ref="D2:F2"/>
    <mergeCell ref="G2:G4"/>
    <mergeCell ref="H2:M2"/>
    <mergeCell ref="N2:N4"/>
    <mergeCell ref="O2:O4"/>
    <mergeCell ref="P2:P4"/>
    <mergeCell ref="D3:D4"/>
    <mergeCell ref="E3:E4"/>
    <mergeCell ref="F3:F4"/>
    <mergeCell ref="H3:H4"/>
    <mergeCell ref="I3:I4"/>
    <mergeCell ref="J3:J4"/>
    <mergeCell ref="K3:K4"/>
    <mergeCell ref="L3:L4"/>
    <mergeCell ref="M3:M4"/>
    <mergeCell ref="A6:A7"/>
    <mergeCell ref="B6:B7"/>
  </mergeCells>
  <pageMargins left="0.7" right="0.7" top="0.75" bottom="0.75" header="0.3" footer="0.3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zoomScale="60" zoomScaleNormal="60" workbookViewId="0">
      <selection activeCell="S10" sqref="S10"/>
    </sheetView>
  </sheetViews>
  <sheetFormatPr defaultRowHeight="15"/>
  <cols>
    <col min="1" max="1" width="10.7109375" customWidth="1"/>
    <col min="2" max="2" width="23.140625" customWidth="1"/>
    <col min="3" max="3" width="23.28515625" customWidth="1"/>
    <col min="4" max="4" width="12.5703125" bestFit="1"/>
    <col min="6" max="6" width="15.28515625" customWidth="1"/>
    <col min="7" max="7" width="21.7109375" customWidth="1"/>
    <col min="8" max="8" width="11.7109375" bestFit="1"/>
    <col min="9" max="9" width="16" customWidth="1"/>
    <col min="10" max="12" width="11.7109375" bestFit="1"/>
    <col min="13" max="14" width="15" bestFit="1"/>
    <col min="15" max="15" width="15"/>
    <col min="16" max="16" width="13.28515625" customWidth="1"/>
    <col min="18" max="18" width="18.42578125" customWidth="1"/>
  </cols>
  <sheetData>
    <row r="1" spans="1:16" ht="36" customHeight="1">
      <c r="A1" s="267" t="s">
        <v>229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124"/>
      <c r="P1" s="20"/>
    </row>
    <row r="2" spans="1:16" ht="220.5" customHeight="1">
      <c r="A2" s="184" t="s">
        <v>0</v>
      </c>
      <c r="B2" s="184" t="s">
        <v>1</v>
      </c>
      <c r="C2" s="184" t="s">
        <v>154</v>
      </c>
      <c r="D2" s="263" t="s">
        <v>184</v>
      </c>
      <c r="E2" s="263"/>
      <c r="F2" s="263"/>
      <c r="G2" s="263" t="s">
        <v>185</v>
      </c>
      <c r="H2" s="266" t="s">
        <v>157</v>
      </c>
      <c r="I2" s="269"/>
      <c r="J2" s="269"/>
      <c r="K2" s="269"/>
      <c r="L2" s="269"/>
      <c r="M2" s="269"/>
      <c r="N2" s="270" t="s">
        <v>222</v>
      </c>
      <c r="O2" s="262" t="s">
        <v>159</v>
      </c>
      <c r="P2" s="20"/>
    </row>
    <row r="3" spans="1:16" ht="127.5" customHeight="1">
      <c r="A3" s="185"/>
      <c r="B3" s="185"/>
      <c r="C3" s="185"/>
      <c r="D3" s="263" t="s">
        <v>186</v>
      </c>
      <c r="E3" s="263" t="s">
        <v>161</v>
      </c>
      <c r="F3" s="263" t="s">
        <v>162</v>
      </c>
      <c r="G3" s="263"/>
      <c r="H3" s="263" t="s">
        <v>163</v>
      </c>
      <c r="I3" s="263" t="s">
        <v>164</v>
      </c>
      <c r="J3" s="263" t="s">
        <v>165</v>
      </c>
      <c r="K3" s="264" t="s">
        <v>166</v>
      </c>
      <c r="L3" s="263" t="s">
        <v>167</v>
      </c>
      <c r="M3" s="266" t="s">
        <v>168</v>
      </c>
      <c r="N3" s="271"/>
      <c r="O3" s="262"/>
      <c r="P3" s="20"/>
    </row>
    <row r="4" spans="1:16" ht="254.25" customHeight="1">
      <c r="A4" s="185"/>
      <c r="B4" s="185"/>
      <c r="C4" s="185"/>
      <c r="D4" s="263"/>
      <c r="E4" s="263"/>
      <c r="F4" s="263"/>
      <c r="G4" s="263"/>
      <c r="H4" s="263"/>
      <c r="I4" s="263"/>
      <c r="J4" s="263"/>
      <c r="K4" s="265"/>
      <c r="L4" s="263"/>
      <c r="M4" s="266"/>
      <c r="N4" s="272"/>
      <c r="O4" s="262"/>
      <c r="P4" s="20"/>
    </row>
    <row r="5" spans="1:16" ht="25.5">
      <c r="A5" s="85">
        <v>1</v>
      </c>
      <c r="B5" s="85">
        <v>2</v>
      </c>
      <c r="C5" s="85">
        <v>3</v>
      </c>
      <c r="D5" s="86">
        <v>4</v>
      </c>
      <c r="E5" s="85">
        <v>5</v>
      </c>
      <c r="F5" s="85">
        <v>6</v>
      </c>
      <c r="G5" s="86">
        <v>7</v>
      </c>
      <c r="H5" s="85">
        <v>8</v>
      </c>
      <c r="I5" s="85">
        <v>9</v>
      </c>
      <c r="J5" s="85">
        <v>10</v>
      </c>
      <c r="K5" s="125">
        <v>11</v>
      </c>
      <c r="L5" s="85">
        <v>12</v>
      </c>
      <c r="M5" s="85">
        <v>13</v>
      </c>
      <c r="N5" s="107">
        <v>14</v>
      </c>
      <c r="O5" s="126">
        <v>15</v>
      </c>
      <c r="P5" s="20"/>
    </row>
    <row r="6" spans="1:16" ht="78.75">
      <c r="A6" s="205"/>
      <c r="B6" s="261" t="s">
        <v>210</v>
      </c>
      <c r="C6" s="127" t="s">
        <v>187</v>
      </c>
      <c r="D6" s="128">
        <f t="shared" ref="D6:D14" si="0">E6+F6</f>
        <v>1</v>
      </c>
      <c r="E6" s="111">
        <v>1</v>
      </c>
      <c r="F6" s="111">
        <v>0</v>
      </c>
      <c r="G6" s="128">
        <f t="shared" ref="G6:G14" si="1">H6+I6+J6+K6+L6+M6</f>
        <v>10</v>
      </c>
      <c r="H6" s="111">
        <v>0</v>
      </c>
      <c r="I6" s="111">
        <v>9</v>
      </c>
      <c r="J6" s="111">
        <v>1</v>
      </c>
      <c r="K6" s="111">
        <v>0</v>
      </c>
      <c r="L6" s="111">
        <v>0</v>
      </c>
      <c r="M6" s="111">
        <v>0</v>
      </c>
      <c r="N6" s="111">
        <v>0</v>
      </c>
      <c r="O6" s="111">
        <v>0</v>
      </c>
      <c r="P6" s="20"/>
    </row>
    <row r="7" spans="1:16" ht="78.75">
      <c r="A7" s="205"/>
      <c r="B7" s="261"/>
      <c r="C7" s="127" t="s">
        <v>188</v>
      </c>
      <c r="D7" s="128">
        <f t="shared" si="0"/>
        <v>0</v>
      </c>
      <c r="E7" s="111">
        <v>0</v>
      </c>
      <c r="F7" s="111">
        <v>0</v>
      </c>
      <c r="G7" s="128">
        <f t="shared" si="1"/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v>0</v>
      </c>
      <c r="P7" s="20"/>
    </row>
    <row r="8" spans="1:16" ht="52.5">
      <c r="A8" s="205"/>
      <c r="B8" s="261"/>
      <c r="C8" s="127" t="s">
        <v>189</v>
      </c>
      <c r="D8" s="128">
        <f t="shared" si="0"/>
        <v>0</v>
      </c>
      <c r="E8" s="111">
        <v>0</v>
      </c>
      <c r="F8" s="111">
        <v>0</v>
      </c>
      <c r="G8" s="128">
        <f t="shared" si="1"/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v>0</v>
      </c>
      <c r="P8" s="20"/>
    </row>
    <row r="9" spans="1:16" ht="46.5" customHeight="1">
      <c r="A9" s="205"/>
      <c r="B9" s="261"/>
      <c r="C9" s="127" t="s">
        <v>190</v>
      </c>
      <c r="D9" s="128">
        <f t="shared" si="0"/>
        <v>0</v>
      </c>
      <c r="E9" s="111">
        <v>0</v>
      </c>
      <c r="F9" s="111">
        <v>0</v>
      </c>
      <c r="G9" s="128">
        <f t="shared" si="1"/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0</v>
      </c>
      <c r="P9" s="20"/>
    </row>
    <row r="10" spans="1:16" ht="52.5">
      <c r="A10" s="205"/>
      <c r="B10" s="261"/>
      <c r="C10" s="127" t="s">
        <v>191</v>
      </c>
      <c r="D10" s="128">
        <f t="shared" si="0"/>
        <v>0</v>
      </c>
      <c r="E10" s="111">
        <v>0</v>
      </c>
      <c r="F10" s="111">
        <v>0</v>
      </c>
      <c r="G10" s="128">
        <f t="shared" si="1"/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v>0</v>
      </c>
      <c r="P10" s="20"/>
    </row>
    <row r="11" spans="1:16" ht="78.75">
      <c r="A11" s="205"/>
      <c r="B11" s="261"/>
      <c r="C11" s="127" t="s">
        <v>192</v>
      </c>
      <c r="D11" s="128">
        <f t="shared" si="0"/>
        <v>0</v>
      </c>
      <c r="E11" s="111">
        <v>0</v>
      </c>
      <c r="F11" s="111">
        <v>0</v>
      </c>
      <c r="G11" s="128">
        <f t="shared" si="1"/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v>0</v>
      </c>
      <c r="P11" s="20"/>
    </row>
    <row r="12" spans="1:16" ht="52.5">
      <c r="A12" s="205"/>
      <c r="B12" s="261"/>
      <c r="C12" s="129" t="s">
        <v>193</v>
      </c>
      <c r="D12" s="128">
        <f t="shared" si="0"/>
        <v>1</v>
      </c>
      <c r="E12" s="111">
        <v>1</v>
      </c>
      <c r="F12" s="111">
        <v>0</v>
      </c>
      <c r="G12" s="128">
        <f>H12+I12+J12+K12+L12+M12</f>
        <v>20</v>
      </c>
      <c r="H12" s="111">
        <v>0</v>
      </c>
      <c r="I12" s="130">
        <v>20</v>
      </c>
      <c r="J12" s="111">
        <v>0</v>
      </c>
      <c r="K12" s="111">
        <v>0</v>
      </c>
      <c r="L12" s="111">
        <v>0</v>
      </c>
      <c r="M12" s="111">
        <v>0</v>
      </c>
      <c r="N12" s="116">
        <v>0</v>
      </c>
      <c r="O12" s="116">
        <v>0</v>
      </c>
      <c r="P12" s="27"/>
    </row>
    <row r="13" spans="1:16" ht="52.5">
      <c r="A13" s="205"/>
      <c r="B13" s="261"/>
      <c r="C13" s="127" t="s">
        <v>194</v>
      </c>
      <c r="D13" s="128">
        <f t="shared" si="0"/>
        <v>0</v>
      </c>
      <c r="E13" s="111">
        <v>0</v>
      </c>
      <c r="F13" s="111">
        <v>0</v>
      </c>
      <c r="G13" s="128">
        <f t="shared" si="1"/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v>0</v>
      </c>
      <c r="P13" s="20"/>
    </row>
    <row r="14" spans="1:16" ht="52.5">
      <c r="A14" s="205"/>
      <c r="B14" s="261"/>
      <c r="C14" s="127" t="s">
        <v>120</v>
      </c>
      <c r="D14" s="128">
        <f t="shared" si="0"/>
        <v>0</v>
      </c>
      <c r="E14" s="111">
        <v>0</v>
      </c>
      <c r="F14" s="111">
        <v>0</v>
      </c>
      <c r="G14" s="128">
        <f t="shared" si="1"/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20"/>
    </row>
  </sheetData>
  <sheetProtection selectLockedCells="1"/>
  <mergeCells count="20">
    <mergeCell ref="A1:N1"/>
    <mergeCell ref="A2:A4"/>
    <mergeCell ref="B2:B4"/>
    <mergeCell ref="C2:C4"/>
    <mergeCell ref="D2:F2"/>
    <mergeCell ref="G2:G4"/>
    <mergeCell ref="H2:M2"/>
    <mergeCell ref="N2:N4"/>
    <mergeCell ref="A6:A14"/>
    <mergeCell ref="B6:B14"/>
    <mergeCell ref="O2:O4"/>
    <mergeCell ref="D3:D4"/>
    <mergeCell ref="E3:E4"/>
    <mergeCell ref="F3:F4"/>
    <mergeCell ref="H3:H4"/>
    <mergeCell ref="I3:I4"/>
    <mergeCell ref="J3:J4"/>
    <mergeCell ref="K3:K4"/>
    <mergeCell ref="L3:L4"/>
    <mergeCell ref="M3:M4"/>
  </mergeCells>
  <pageMargins left="0.7" right="0.7" top="0.75" bottom="0.75" header="0.3" footer="0.3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zoomScale="59" zoomScaleNormal="59" workbookViewId="0">
      <selection sqref="A1:O1"/>
    </sheetView>
  </sheetViews>
  <sheetFormatPr defaultRowHeight="15"/>
  <cols>
    <col min="2" max="2" width="23" customWidth="1"/>
    <col min="3" max="3" width="20.42578125" customWidth="1"/>
    <col min="5" max="5" width="11.140625" customWidth="1"/>
    <col min="6" max="6" width="13.7109375" customWidth="1"/>
    <col min="7" max="7" width="22.42578125" customWidth="1"/>
    <col min="9" max="9" width="17.28515625" customWidth="1"/>
    <col min="13" max="13" width="12.28515625" customWidth="1"/>
    <col min="14" max="14" width="11.7109375" bestFit="1"/>
    <col min="15" max="15" width="53.5703125" customWidth="1"/>
  </cols>
  <sheetData>
    <row r="1" spans="1:15" ht="45.75" customHeight="1">
      <c r="A1" s="273" t="s">
        <v>230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74"/>
    </row>
    <row r="2" spans="1:15" ht="126.75" customHeight="1">
      <c r="A2" s="185" t="s">
        <v>0</v>
      </c>
      <c r="B2" s="185" t="s">
        <v>1</v>
      </c>
      <c r="C2" s="275" t="s">
        <v>195</v>
      </c>
      <c r="D2" s="276" t="s">
        <v>196</v>
      </c>
      <c r="E2" s="276"/>
      <c r="F2" s="276"/>
      <c r="G2" s="276" t="s">
        <v>197</v>
      </c>
      <c r="H2" s="276" t="s">
        <v>157</v>
      </c>
      <c r="I2" s="276"/>
      <c r="J2" s="276"/>
      <c r="K2" s="276"/>
      <c r="L2" s="276"/>
      <c r="M2" s="276" t="s">
        <v>158</v>
      </c>
      <c r="N2" s="275" t="s">
        <v>198</v>
      </c>
      <c r="O2" s="277" t="s">
        <v>199</v>
      </c>
    </row>
    <row r="3" spans="1:15">
      <c r="A3" s="185"/>
      <c r="B3" s="185"/>
      <c r="C3" s="275"/>
      <c r="D3" s="263" t="s">
        <v>200</v>
      </c>
      <c r="E3" s="263" t="s">
        <v>161</v>
      </c>
      <c r="F3" s="263" t="s">
        <v>162</v>
      </c>
      <c r="G3" s="263"/>
      <c r="H3" s="263" t="s">
        <v>163</v>
      </c>
      <c r="I3" s="263" t="s">
        <v>164</v>
      </c>
      <c r="J3" s="263" t="s">
        <v>165</v>
      </c>
      <c r="K3" s="263" t="s">
        <v>167</v>
      </c>
      <c r="L3" s="263" t="s">
        <v>168</v>
      </c>
      <c r="M3" s="263"/>
      <c r="N3" s="275"/>
      <c r="O3" s="278"/>
    </row>
    <row r="4" spans="1:15" ht="321.75" customHeight="1">
      <c r="A4" s="185"/>
      <c r="B4" s="185"/>
      <c r="C4" s="275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76"/>
      <c r="O4" s="278"/>
    </row>
    <row r="5" spans="1:15" ht="34.5" customHeight="1">
      <c r="A5" s="85">
        <v>1</v>
      </c>
      <c r="B5" s="85">
        <v>2</v>
      </c>
      <c r="C5" s="85">
        <v>3</v>
      </c>
      <c r="D5" s="86">
        <v>4</v>
      </c>
      <c r="E5" s="85">
        <v>5</v>
      </c>
      <c r="F5" s="85">
        <v>6</v>
      </c>
      <c r="G5" s="86">
        <v>7</v>
      </c>
      <c r="H5" s="85">
        <v>8</v>
      </c>
      <c r="I5" s="85">
        <v>9</v>
      </c>
      <c r="J5" s="85">
        <v>10</v>
      </c>
      <c r="K5" s="85">
        <v>11</v>
      </c>
      <c r="L5" s="85">
        <v>12</v>
      </c>
      <c r="M5" s="85">
        <v>13</v>
      </c>
      <c r="N5" s="85">
        <v>14</v>
      </c>
      <c r="O5" s="131">
        <v>15</v>
      </c>
    </row>
    <row r="6" spans="1:15" ht="175.5" customHeight="1">
      <c r="A6" s="132"/>
      <c r="B6" s="133" t="s">
        <v>210</v>
      </c>
      <c r="C6" s="153">
        <v>0</v>
      </c>
      <c r="D6" s="134">
        <f t="shared" ref="D6" si="0">E6+F6</f>
        <v>0</v>
      </c>
      <c r="E6" s="135">
        <v>0</v>
      </c>
      <c r="F6" s="135">
        <v>0</v>
      </c>
      <c r="G6" s="136">
        <f t="shared" ref="G6" si="1">H6+I6+J6+K6+L6</f>
        <v>0</v>
      </c>
      <c r="H6" s="137">
        <v>0</v>
      </c>
      <c r="I6" s="137">
        <v>0</v>
      </c>
      <c r="J6" s="137">
        <v>0</v>
      </c>
      <c r="K6" s="137">
        <v>0</v>
      </c>
      <c r="L6" s="137">
        <v>0</v>
      </c>
      <c r="M6" s="137">
        <v>0</v>
      </c>
      <c r="N6" s="138">
        <v>0</v>
      </c>
      <c r="O6" s="139" t="s">
        <v>201</v>
      </c>
    </row>
  </sheetData>
  <sheetProtection selectLockedCells="1"/>
  <mergeCells count="18">
    <mergeCell ref="F3:F4"/>
    <mergeCell ref="H3:H4"/>
    <mergeCell ref="I3:I4"/>
    <mergeCell ref="J3:J4"/>
    <mergeCell ref="K3:K4"/>
    <mergeCell ref="L3:L4"/>
    <mergeCell ref="A1:O1"/>
    <mergeCell ref="A2:A4"/>
    <mergeCell ref="B2:B4"/>
    <mergeCell ref="C2:C4"/>
    <mergeCell ref="D2:F2"/>
    <mergeCell ref="G2:G4"/>
    <mergeCell ref="H2:L2"/>
    <mergeCell ref="M2:M4"/>
    <mergeCell ref="N2:N4"/>
    <mergeCell ref="O2:O4"/>
    <mergeCell ref="D3:D4"/>
    <mergeCell ref="E3:E4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мониторинг СДУ</vt:lpstr>
      <vt:lpstr>мониторинг опр.нужд. в СДУ</vt:lpstr>
      <vt:lpstr>межвед. взаимод. в рамках СДУ</vt:lpstr>
      <vt:lpstr>мониторинг старшее поколение</vt:lpstr>
      <vt:lpstr>социальные технологии Ф1</vt:lpstr>
      <vt:lpstr>социальные технологии Ф2</vt:lpstr>
      <vt:lpstr>стационарозамещающие тех. Ф1</vt:lpstr>
      <vt:lpstr>стационарозамещающие тех. Ф2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kolcentr5</dc:creator>
  <cp:lastModifiedBy>DEREPASKO</cp:lastModifiedBy>
  <cp:revision>206</cp:revision>
  <cp:lastPrinted>2025-02-28T05:54:39Z</cp:lastPrinted>
  <dcterms:created xsi:type="dcterms:W3CDTF">2024-08-05T04:23:28Z</dcterms:created>
  <dcterms:modified xsi:type="dcterms:W3CDTF">2025-04-15T08:24:27Z</dcterms:modified>
</cp:coreProperties>
</file>